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loudStation\ARCHIV - ZAKÁZKY\SPÚ\Polní cesty Tchořovice\Rozpočet\C4 C6\"/>
    </mc:Choice>
  </mc:AlternateContent>
  <bookViews>
    <workbookView xWindow="0" yWindow="0" windowWidth="0" windowHeight="0"/>
  </bookViews>
  <sheets>
    <sheet name="Rekapitulace stavby" sheetId="1" r:id="rId1"/>
    <sheet name="202302081 - SO 01 - PC 4" sheetId="2" r:id="rId2"/>
    <sheet name="202302082 - SO 02 - PC 6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'202302081 - SO 01 - PC 4'!$C$133:$K$362</definedName>
    <definedName name="_xlnm.Print_Area" localSheetId="1">'202302081 - SO 01 - PC 4'!$C$4:$J$76,'202302081 - SO 01 - PC 4'!$C$82:$J$115,'202302081 - SO 01 - PC 4'!$C$121:$K$362</definedName>
    <definedName name="_xlnm.Print_Titles" localSheetId="1">'202302081 - SO 01 - PC 4'!$133:$133</definedName>
    <definedName name="_xlnm._FilterDatabase" localSheetId="2" hidden="1">'202302082 - SO 02 - PC 6'!$C$131:$K$250</definedName>
    <definedName name="_xlnm.Print_Area" localSheetId="2">'202302082 - SO 02 - PC 6'!$C$4:$J$76,'202302082 - SO 02 - PC 6'!$C$82:$J$113,'202302082 - SO 02 - PC 6'!$C$119:$K$250</definedName>
    <definedName name="_xlnm.Print_Titles" localSheetId="2">'202302082 - SO 02 - PC 6'!$131:$131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50"/>
  <c r="BH250"/>
  <c r="BG250"/>
  <c r="BF250"/>
  <c r="T250"/>
  <c r="T249"/>
  <c r="R250"/>
  <c r="R249"/>
  <c r="P250"/>
  <c r="P249"/>
  <c r="BI247"/>
  <c r="BH247"/>
  <c r="BG247"/>
  <c r="BF247"/>
  <c r="T247"/>
  <c r="T246"/>
  <c r="R247"/>
  <c r="R246"/>
  <c r="P247"/>
  <c r="P246"/>
  <c r="BI245"/>
  <c r="BH245"/>
  <c r="BG245"/>
  <c r="BF245"/>
  <c r="T245"/>
  <c r="T244"/>
  <c r="R245"/>
  <c r="R244"/>
  <c r="P245"/>
  <c r="P244"/>
  <c r="BI243"/>
  <c r="BH243"/>
  <c r="BG243"/>
  <c r="BF243"/>
  <c r="T243"/>
  <c r="T242"/>
  <c r="R243"/>
  <c r="R242"/>
  <c r="P243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T229"/>
  <c r="R230"/>
  <c r="R229"/>
  <c r="P230"/>
  <c r="P229"/>
  <c r="BI228"/>
  <c r="BH228"/>
  <c r="BG228"/>
  <c r="BF228"/>
  <c r="T228"/>
  <c r="T227"/>
  <c r="R228"/>
  <c r="R227"/>
  <c r="P228"/>
  <c r="P227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F126"/>
  <c r="E124"/>
  <c r="F89"/>
  <c r="E87"/>
  <c r="J24"/>
  <c r="E24"/>
  <c r="J92"/>
  <c r="J23"/>
  <c r="J21"/>
  <c r="E21"/>
  <c r="J128"/>
  <c r="J20"/>
  <c r="J18"/>
  <c r="E18"/>
  <c r="F92"/>
  <c r="J17"/>
  <c r="J15"/>
  <c r="E15"/>
  <c r="F128"/>
  <c r="J14"/>
  <c r="J12"/>
  <c r="J126"/>
  <c r="E7"/>
  <c r="E122"/>
  <c i="2" r="J37"/>
  <c r="J36"/>
  <c i="1" r="AY95"/>
  <c i="2" r="J35"/>
  <c i="1" r="AX95"/>
  <c i="2" r="BI362"/>
  <c r="BH362"/>
  <c r="BG362"/>
  <c r="BF362"/>
  <c r="T362"/>
  <c r="T361"/>
  <c r="R362"/>
  <c r="R361"/>
  <c r="P362"/>
  <c r="P361"/>
  <c r="BI359"/>
  <c r="BH359"/>
  <c r="BG359"/>
  <c r="BF359"/>
  <c r="T359"/>
  <c r="T358"/>
  <c r="R359"/>
  <c r="R358"/>
  <c r="P359"/>
  <c r="P358"/>
  <c r="BI357"/>
  <c r="BH357"/>
  <c r="BG357"/>
  <c r="BF357"/>
  <c r="T357"/>
  <c r="T356"/>
  <c r="R357"/>
  <c r="R356"/>
  <c r="P357"/>
  <c r="P356"/>
  <c r="BI355"/>
  <c r="BH355"/>
  <c r="BG355"/>
  <c r="BF355"/>
  <c r="T355"/>
  <c r="T354"/>
  <c r="R355"/>
  <c r="R354"/>
  <c r="P355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T335"/>
  <c r="R336"/>
  <c r="R335"/>
  <c r="P336"/>
  <c r="P335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F128"/>
  <c r="E126"/>
  <c r="F89"/>
  <c r="E87"/>
  <c r="J24"/>
  <c r="E24"/>
  <c r="J131"/>
  <c r="J23"/>
  <c r="J21"/>
  <c r="E21"/>
  <c r="J130"/>
  <c r="J20"/>
  <c r="J18"/>
  <c r="E18"/>
  <c r="F131"/>
  <c r="J17"/>
  <c r="J15"/>
  <c r="E15"/>
  <c r="F130"/>
  <c r="J14"/>
  <c r="J12"/>
  <c r="J128"/>
  <c r="E7"/>
  <c r="E124"/>
  <c i="1" r="L90"/>
  <c r="AM90"/>
  <c r="AM89"/>
  <c r="L89"/>
  <c r="AM87"/>
  <c r="L87"/>
  <c r="L85"/>
  <c r="L84"/>
  <c i="2" r="F35"/>
  <c r="J271"/>
  <c r="BK261"/>
  <c r="BK249"/>
  <c r="J241"/>
  <c r="J233"/>
  <c r="BK226"/>
  <c r="BK216"/>
  <c r="BK207"/>
  <c r="J199"/>
  <c r="BK191"/>
  <c r="BK182"/>
  <c r="J177"/>
  <c r="BK163"/>
  <c r="BK155"/>
  <c r="BK144"/>
  <c i="3" r="BK245"/>
  <c r="J209"/>
  <c r="BK171"/>
  <c r="J250"/>
  <c r="J219"/>
  <c r="BK155"/>
  <c r="J203"/>
  <c r="BK163"/>
  <c r="J217"/>
  <c r="BK182"/>
  <c r="J245"/>
  <c r="J169"/>
  <c r="BK237"/>
  <c r="J166"/>
  <c r="BK149"/>
  <c i="2" r="J362"/>
  <c r="BK357"/>
  <c r="BK355"/>
  <c r="BK353"/>
  <c r="J352"/>
  <c r="BK349"/>
  <c r="J348"/>
  <c r="BK346"/>
  <c r="J345"/>
  <c r="BK339"/>
  <c r="J336"/>
  <c r="BK332"/>
  <c r="J329"/>
  <c r="BK323"/>
  <c r="J321"/>
  <c r="BK317"/>
  <c r="J315"/>
  <c r="BK311"/>
  <c r="J308"/>
  <c r="BK305"/>
  <c r="J303"/>
  <c r="BK301"/>
  <c r="BK299"/>
  <c r="J298"/>
  <c r="BK294"/>
  <c r="J292"/>
  <c r="BK286"/>
  <c r="BK283"/>
  <c r="J279"/>
  <c r="J275"/>
  <c r="J264"/>
  <c r="BK255"/>
  <c r="J246"/>
  <c r="J235"/>
  <c r="BK224"/>
  <c r="J218"/>
  <c r="J211"/>
  <c r="J207"/>
  <c r="BK200"/>
  <c r="BK196"/>
  <c r="J186"/>
  <c r="BK175"/>
  <c r="J165"/>
  <c r="J155"/>
  <c r="J146"/>
  <c r="J137"/>
  <c i="3" r="BK230"/>
  <c r="BK166"/>
  <c r="BK241"/>
  <c r="J144"/>
  <c r="J240"/>
  <c r="BK223"/>
  <c r="J238"/>
  <c r="BK185"/>
  <c r="J137"/>
  <c r="BK215"/>
  <c r="J163"/>
  <c r="BK203"/>
  <c r="BK147"/>
  <c r="J216"/>
  <c r="J151"/>
  <c r="BK153"/>
  <c i="2" r="F34"/>
  <c r="BK279"/>
  <c r="BK273"/>
  <c r="BK267"/>
  <c r="BK246"/>
  <c r="BK235"/>
  <c r="J226"/>
  <c r="J220"/>
  <c r="BK215"/>
  <c r="J209"/>
  <c r="BK202"/>
  <c r="BK198"/>
  <c r="J194"/>
  <c r="J188"/>
  <c r="J182"/>
  <c r="BK173"/>
  <c r="BK168"/>
  <c r="J163"/>
  <c r="BK152"/>
  <c r="J139"/>
  <c i="3" r="J234"/>
  <c r="BK143"/>
  <c r="BK188"/>
  <c r="BK221"/>
  <c r="BK158"/>
  <c r="BK228"/>
  <c r="J193"/>
  <c r="BK151"/>
  <c r="J247"/>
  <c r="BK197"/>
  <c r="BK144"/>
  <c r="J180"/>
  <c r="J228"/>
  <c r="J204"/>
  <c r="J188"/>
  <c i="2" r="BK359"/>
  <c r="J359"/>
  <c r="J355"/>
  <c r="BK352"/>
  <c r="J350"/>
  <c r="BK348"/>
  <c r="BK347"/>
  <c r="J346"/>
  <c r="J341"/>
  <c r="BK336"/>
  <c r="J334"/>
  <c r="BK329"/>
  <c r="J327"/>
  <c r="BK321"/>
  <c r="J319"/>
  <c r="J317"/>
  <c r="BK313"/>
  <c r="J311"/>
  <c r="BK306"/>
  <c r="J305"/>
  <c r="BK302"/>
  <c r="J301"/>
  <c r="J300"/>
  <c r="BK298"/>
  <c r="J296"/>
  <c r="BK292"/>
  <c r="J290"/>
  <c r="J283"/>
  <c r="J281"/>
  <c r="BK275"/>
  <c r="BK271"/>
  <c r="BK258"/>
  <c r="J249"/>
  <c r="BK238"/>
  <c r="BK233"/>
  <c r="J222"/>
  <c r="BK213"/>
  <c r="BK209"/>
  <c r="J202"/>
  <c r="J197"/>
  <c r="J191"/>
  <c r="J184"/>
  <c r="J175"/>
  <c r="BK165"/>
  <c r="J152"/>
  <c r="J144"/>
  <c i="1" r="AS94"/>
  <c i="3" r="BK193"/>
  <c r="J139"/>
  <c r="BK224"/>
  <c r="BK250"/>
  <c r="J224"/>
  <c r="J171"/>
  <c r="J143"/>
  <c r="BK243"/>
  <c r="J146"/>
  <c r="BK201"/>
  <c r="BK238"/>
  <c r="J218"/>
  <c r="BK169"/>
  <c r="BK180"/>
  <c r="BK137"/>
  <c i="2" r="J34"/>
  <c r="J277"/>
  <c r="J267"/>
  <c r="J258"/>
  <c r="BK241"/>
  <c r="BK231"/>
  <c r="BK222"/>
  <c r="J215"/>
  <c r="BK210"/>
  <c r="J205"/>
  <c r="J198"/>
  <c r="BK188"/>
  <c r="J180"/>
  <c r="J173"/>
  <c r="J168"/>
  <c r="J160"/>
  <c r="BK146"/>
  <c r="BK139"/>
  <c i="3" r="BK216"/>
  <c r="J191"/>
  <c r="J195"/>
  <c r="J135"/>
  <c r="BK199"/>
  <c r="BK235"/>
  <c r="J199"/>
  <c r="J147"/>
  <c r="J237"/>
  <c r="J201"/>
  <c r="J215"/>
  <c r="J182"/>
  <c r="BK217"/>
  <c r="BK139"/>
  <c i="2" r="F37"/>
  <c r="BK269"/>
  <c r="J261"/>
  <c r="J253"/>
  <c r="J238"/>
  <c r="J229"/>
  <c r="BK218"/>
  <c r="J213"/>
  <c r="BK205"/>
  <c r="BK199"/>
  <c r="BK194"/>
  <c r="J189"/>
  <c r="BK180"/>
  <c r="BK171"/>
  <c r="J164"/>
  <c r="J157"/>
  <c r="J141"/>
  <c i="3" r="J236"/>
  <c r="J212"/>
  <c r="BK142"/>
  <c r="J155"/>
  <c r="J233"/>
  <c r="J185"/>
  <c r="J230"/>
  <c r="BK176"/>
  <c r="BK135"/>
  <c r="J214"/>
  <c r="BK173"/>
  <c r="BK212"/>
  <c r="J158"/>
  <c r="J235"/>
  <c r="BK195"/>
  <c r="J221"/>
  <c r="J142"/>
  <c i="2" r="F36"/>
  <c r="J269"/>
  <c r="BK253"/>
  <c r="J244"/>
  <c r="J231"/>
  <c r="BK220"/>
  <c r="J216"/>
  <c r="J210"/>
  <c r="J203"/>
  <c r="BK197"/>
  <c r="BK189"/>
  <c r="BK184"/>
  <c r="BK164"/>
  <c r="BK160"/>
  <c r="BK149"/>
  <c r="BK141"/>
  <c i="3" r="J241"/>
  <c r="BK206"/>
  <c r="J243"/>
  <c r="BK146"/>
  <c r="BK236"/>
  <c r="BK191"/>
  <c r="BK233"/>
  <c r="J161"/>
  <c r="J173"/>
  <c i="2" r="BK362"/>
  <c r="J357"/>
  <c r="J353"/>
  <c r="BK350"/>
  <c r="J349"/>
  <c r="J347"/>
  <c r="BK345"/>
  <c r="BK341"/>
  <c r="J339"/>
  <c r="BK334"/>
  <c r="J332"/>
  <c r="BK327"/>
  <c r="J323"/>
  <c r="BK319"/>
  <c r="BK315"/>
  <c r="J313"/>
  <c r="BK308"/>
  <c r="J306"/>
  <c r="BK303"/>
  <c r="J302"/>
  <c r="BK300"/>
  <c r="J299"/>
  <c r="BK296"/>
  <c r="J294"/>
  <c r="BK290"/>
  <c r="J286"/>
  <c r="BK281"/>
  <c r="BK277"/>
  <c r="J273"/>
  <c r="BK264"/>
  <c r="J255"/>
  <c r="BK244"/>
  <c r="BK229"/>
  <c r="J224"/>
  <c r="BK211"/>
  <c r="BK203"/>
  <c r="J200"/>
  <c r="J196"/>
  <c r="BK186"/>
  <c r="BK177"/>
  <c r="J171"/>
  <c r="BK157"/>
  <c r="J149"/>
  <c r="BK137"/>
  <c i="3" r="BK219"/>
  <c r="J197"/>
  <c r="BK247"/>
  <c r="J149"/>
  <c r="BK234"/>
  <c r="BK209"/>
  <c r="BK240"/>
  <c r="BK204"/>
  <c r="BK161"/>
  <c r="J223"/>
  <c r="J176"/>
  <c r="BK214"/>
  <c r="J153"/>
  <c r="J206"/>
  <c r="BK218"/>
  <c i="2" l="1" r="T228"/>
  <c r="T237"/>
  <c r="BK304"/>
  <c r="J304"/>
  <c r="J103"/>
  <c r="T136"/>
  <c r="P252"/>
  <c r="R304"/>
  <c r="R326"/>
  <c r="R338"/>
  <c r="R337"/>
  <c r="BK344"/>
  <c r="J344"/>
  <c r="J109"/>
  <c r="T344"/>
  <c r="T343"/>
  <c r="P351"/>
  <c r="T351"/>
  <c i="3" r="P134"/>
  <c i="2" r="R136"/>
  <c r="BK252"/>
  <c r="J252"/>
  <c r="J101"/>
  <c r="T304"/>
  <c r="P326"/>
  <c r="P338"/>
  <c r="P337"/>
  <c r="R344"/>
  <c i="3" r="R160"/>
  <c r="R179"/>
  <c r="P232"/>
  <c i="2" r="P136"/>
  <c r="R228"/>
  <c r="R237"/>
  <c r="P289"/>
  <c i="3" r="BK134"/>
  <c r="P160"/>
  <c r="P179"/>
  <c r="P213"/>
  <c r="BK232"/>
  <c r="J232"/>
  <c r="J107"/>
  <c i="2" r="R252"/>
  <c r="R289"/>
  <c r="BK326"/>
  <c r="J326"/>
  <c r="J104"/>
  <c r="T326"/>
  <c r="BK338"/>
  <c r="J338"/>
  <c r="J107"/>
  <c r="T338"/>
  <c r="T337"/>
  <c r="P344"/>
  <c r="P343"/>
  <c r="BK351"/>
  <c r="J351"/>
  <c r="J110"/>
  <c r="R351"/>
  <c i="3" r="BK165"/>
  <c r="J165"/>
  <c r="J100"/>
  <c r="R165"/>
  <c r="T213"/>
  <c r="P239"/>
  <c i="2" r="BK136"/>
  <c r="BK135"/>
  <c r="J135"/>
  <c r="J97"/>
  <c r="T252"/>
  <c r="T289"/>
  <c i="3" r="T134"/>
  <c r="T179"/>
  <c r="T232"/>
  <c i="2" r="P228"/>
  <c r="P237"/>
  <c r="BK289"/>
  <c r="J289"/>
  <c r="J102"/>
  <c i="3" r="BK160"/>
  <c r="J160"/>
  <c r="J99"/>
  <c r="P165"/>
  <c r="T165"/>
  <c r="R213"/>
  <c r="R232"/>
  <c r="T239"/>
  <c i="2" r="BK228"/>
  <c r="J228"/>
  <c r="J99"/>
  <c r="BK237"/>
  <c r="J237"/>
  <c r="J100"/>
  <c r="P304"/>
  <c i="3" r="R134"/>
  <c r="R133"/>
  <c r="T160"/>
  <c r="BK179"/>
  <c r="J179"/>
  <c r="J101"/>
  <c r="BK213"/>
  <c r="J213"/>
  <c r="J103"/>
  <c r="BK239"/>
  <c r="J239"/>
  <c r="J108"/>
  <c r="R239"/>
  <c i="2" r="BK335"/>
  <c r="J335"/>
  <c r="J105"/>
  <c r="BK358"/>
  <c r="J358"/>
  <c r="J113"/>
  <c i="3" r="BK211"/>
  <c r="J211"/>
  <c r="J102"/>
  <c i="2" r="BK354"/>
  <c r="J354"/>
  <c r="J111"/>
  <c r="BK356"/>
  <c r="J356"/>
  <c r="J112"/>
  <c r="BK361"/>
  <c r="J361"/>
  <c r="J114"/>
  <c i="3" r="BK227"/>
  <c r="J227"/>
  <c r="J104"/>
  <c r="BK229"/>
  <c r="J229"/>
  <c r="J105"/>
  <c r="BK242"/>
  <c r="J242"/>
  <c r="J109"/>
  <c r="BK244"/>
  <c r="J244"/>
  <c r="J110"/>
  <c r="BK246"/>
  <c r="J246"/>
  <c r="J111"/>
  <c r="BK249"/>
  <c r="J249"/>
  <c r="J112"/>
  <c i="2" r="BK343"/>
  <c r="J343"/>
  <c r="J108"/>
  <c i="3" r="F91"/>
  <c r="BE144"/>
  <c r="BE146"/>
  <c r="BE147"/>
  <c r="BE166"/>
  <c r="BE169"/>
  <c r="BE195"/>
  <c i="2" r="J136"/>
  <c r="J98"/>
  <c i="3" r="J89"/>
  <c r="J129"/>
  <c r="BE135"/>
  <c r="BE176"/>
  <c r="BE191"/>
  <c r="BE214"/>
  <c r="BE215"/>
  <c r="BE219"/>
  <c r="BE224"/>
  <c r="BE243"/>
  <c r="BE250"/>
  <c r="F129"/>
  <c r="BE137"/>
  <c r="BE143"/>
  <c r="BE173"/>
  <c r="BE188"/>
  <c r="BE228"/>
  <c r="BE234"/>
  <c r="BE235"/>
  <c r="BE236"/>
  <c r="BE237"/>
  <c r="BE238"/>
  <c r="BE241"/>
  <c r="BE247"/>
  <c r="J91"/>
  <c r="BE139"/>
  <c r="BE142"/>
  <c r="BE149"/>
  <c r="BE171"/>
  <c r="BE212"/>
  <c r="BE230"/>
  <c r="E85"/>
  <c r="BE158"/>
  <c r="BE223"/>
  <c r="BE245"/>
  <c r="BE151"/>
  <c r="BE201"/>
  <c r="BE203"/>
  <c r="BE206"/>
  <c r="BE180"/>
  <c r="BE197"/>
  <c r="BE199"/>
  <c r="BE209"/>
  <c r="BE216"/>
  <c r="BE217"/>
  <c r="BE233"/>
  <c r="BE153"/>
  <c r="BE155"/>
  <c r="BE161"/>
  <c r="BE163"/>
  <c r="BE182"/>
  <c r="BE185"/>
  <c r="BE193"/>
  <c r="BE204"/>
  <c r="BE218"/>
  <c r="BE221"/>
  <c r="BE240"/>
  <c i="2" r="E85"/>
  <c r="J89"/>
  <c r="F91"/>
  <c r="J91"/>
  <c r="F92"/>
  <c r="J92"/>
  <c r="BE137"/>
  <c r="BE139"/>
  <c r="BE141"/>
  <c r="BE144"/>
  <c r="BE146"/>
  <c r="BE149"/>
  <c r="BE152"/>
  <c r="BE155"/>
  <c r="BE157"/>
  <c r="BE160"/>
  <c r="BE163"/>
  <c r="BE164"/>
  <c r="BE165"/>
  <c r="BE168"/>
  <c r="BE171"/>
  <c r="BE173"/>
  <c r="BE175"/>
  <c r="BE177"/>
  <c r="BE180"/>
  <c r="BE182"/>
  <c r="BE184"/>
  <c r="BE186"/>
  <c r="BE188"/>
  <c r="BE189"/>
  <c r="BE191"/>
  <c r="BE194"/>
  <c r="BE196"/>
  <c r="BE197"/>
  <c r="BE198"/>
  <c r="BE199"/>
  <c r="BE200"/>
  <c r="BE202"/>
  <c r="BE203"/>
  <c r="BE205"/>
  <c r="BE207"/>
  <c r="BE209"/>
  <c r="BE210"/>
  <c r="BE211"/>
  <c r="BE213"/>
  <c r="BE215"/>
  <c r="BE216"/>
  <c r="BE218"/>
  <c r="BE220"/>
  <c r="BE222"/>
  <c r="BE224"/>
  <c r="BE226"/>
  <c r="BE229"/>
  <c r="BE231"/>
  <c r="BE233"/>
  <c r="BE235"/>
  <c r="BE238"/>
  <c r="BE241"/>
  <c r="BE244"/>
  <c r="BE246"/>
  <c r="BE249"/>
  <c r="BE253"/>
  <c r="BE255"/>
  <c r="BE258"/>
  <c r="BE261"/>
  <c r="BE264"/>
  <c r="BE267"/>
  <c r="BE269"/>
  <c r="BE271"/>
  <c r="BE273"/>
  <c r="BE275"/>
  <c r="BE277"/>
  <c r="BE279"/>
  <c r="BE281"/>
  <c r="BE283"/>
  <c r="BE286"/>
  <c r="BE290"/>
  <c r="BE292"/>
  <c r="BE294"/>
  <c r="BE296"/>
  <c r="BE298"/>
  <c r="BE299"/>
  <c r="BE300"/>
  <c r="BE301"/>
  <c r="BE302"/>
  <c r="BE303"/>
  <c r="BE305"/>
  <c r="BE306"/>
  <c r="BE308"/>
  <c r="BE311"/>
  <c r="BE313"/>
  <c r="BE315"/>
  <c r="BE317"/>
  <c r="BE319"/>
  <c r="BE321"/>
  <c r="BE323"/>
  <c r="BE327"/>
  <c r="BE329"/>
  <c r="BE332"/>
  <c r="BE334"/>
  <c r="BE336"/>
  <c r="BE339"/>
  <c r="BE341"/>
  <c r="BE345"/>
  <c r="BE346"/>
  <c r="BE347"/>
  <c r="BE348"/>
  <c r="BE349"/>
  <c r="BE350"/>
  <c r="BE352"/>
  <c r="BE353"/>
  <c r="BE355"/>
  <c r="BE357"/>
  <c r="BE359"/>
  <c r="BE362"/>
  <c i="1" r="AW95"/>
  <c r="BC95"/>
  <c r="BA95"/>
  <c r="BB95"/>
  <c r="BD95"/>
  <c i="3" r="F36"/>
  <c i="1" r="BC96"/>
  <c r="BC94"/>
  <c r="W32"/>
  <c i="3" r="F35"/>
  <c i="1" r="BB96"/>
  <c r="BB94"/>
  <c r="W31"/>
  <c i="3" r="J34"/>
  <c i="1" r="AW96"/>
  <c i="3" r="F37"/>
  <c i="1" r="BD96"/>
  <c r="BD94"/>
  <c r="W33"/>
  <c i="3" r="F34"/>
  <c i="1" r="BA96"/>
  <c r="BA94"/>
  <c r="W30"/>
  <c i="2" l="1" r="T135"/>
  <c r="T134"/>
  <c r="R343"/>
  <c i="3" r="R231"/>
  <c r="T231"/>
  <c i="2" r="P135"/>
  <c r="P134"/>
  <c i="1" r="AU95"/>
  <c i="3" r="P133"/>
  <c r="P132"/>
  <c i="1" r="AU96"/>
  <c i="3" r="P231"/>
  <c r="R132"/>
  <c i="2" r="R135"/>
  <c r="R134"/>
  <c i="3" r="T133"/>
  <c r="T132"/>
  <c r="BK133"/>
  <c r="J133"/>
  <c r="J97"/>
  <c i="2" r="BK337"/>
  <c r="J337"/>
  <c r="J106"/>
  <c i="3" r="J134"/>
  <c r="J98"/>
  <c r="BK231"/>
  <c r="J231"/>
  <c r="J106"/>
  <c i="1" r="AW94"/>
  <c r="AK30"/>
  <c r="AY94"/>
  <c r="AX94"/>
  <c i="2" r="J33"/>
  <c i="1" r="AV95"/>
  <c r="AT95"/>
  <c i="3" r="F33"/>
  <c i="1" r="AZ96"/>
  <c i="2" r="F33"/>
  <c i="1" r="AZ95"/>
  <c i="3" r="J33"/>
  <c i="1" r="AV96"/>
  <c r="AT96"/>
  <c i="3" l="1" r="BK132"/>
  <c r="J132"/>
  <c i="2" r="BK134"/>
  <c r="J134"/>
  <c i="1" r="AU94"/>
  <c r="AZ94"/>
  <c r="W29"/>
  <c i="3" r="J30"/>
  <c i="1" r="AG96"/>
  <c i="2" r="J30"/>
  <c i="1" r="AG95"/>
  <c i="3" l="1" r="J39"/>
  <c i="2" r="J39"/>
  <c i="3" r="J96"/>
  <c i="2" r="J96"/>
  <c i="1" r="AN95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<sst xmlns="http://schemas.openxmlformats.org/spreadsheetml/2006/main">
  <si>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</si>
  <si>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</si>
  <si>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</si>
  <si>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</si>
  <si>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</si>
  <si>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{46768de8-2c74-410e-a8cb-2d73f3ea439b}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</si>
  <si>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</si>
  <si>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</si>
  <si>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</si>
  <si>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</si>
  <si>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</si>
  <si>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</si>
  <si>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</si>
  <si>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</si>
  <si>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20240905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</si>
  <si>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</si>
  <si>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</si>
  <si>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Tchořovice</t>
  </si>
  <si>
    <t>KSO:</t>
  </si>
  <si>
    <t>CC-CZ:</t>
  </si>
  <si>
    <t>Místo:</t>
  </si>
  <si>
    <t xml:space="preserve"> </t>
  </si>
  <si>
    <t>Datum:</t>
  </si>
  <si>
    <t>20. 2. 2023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</si>
  <si>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</si>
  <si>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</si>
  <si>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</si>
  <si>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</si>
  <si>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</si>
  <si>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</si>
  <si>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</si>
  <si>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</si>
  <si>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</si>
  <si>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</si>
  <si>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</si>
  <si>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</si>
  <si>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</si>
  <si>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</si>
  <si>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</si>
  <si>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</si>
  <si>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</si>
  <si>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</si>
  <si>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</si>
  <si>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</si>
  <si>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</si>
  <si>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</si>
  <si>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</si>
  <si>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</si>
  <si>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</si>
  <si>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</si>
  <si>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</si>
  <si>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</si>
  <si>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</si>
  <si>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</si>
  <si>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</si>
  <si>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</si>
  <si>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</si>
  <si>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</si>
  <si>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</si>
  <si>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</si>
  <si>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</si>
  <si>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</si>
  <si>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</si>
  <si>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</si>
  <si>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</si>
  <si>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</si>
  <si>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</si>
  <si>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</si>
  <si>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</si>
  <si>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</si>
  <si>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</si>
  <si>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</si>
  <si>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</si>
  <si>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</si>
  <si>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</si>
  <si>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</si>
  <si>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</si>
  <si>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</si>
  <si>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202302081</t>
  </si>
  <si>
    <t>SO 01 - PC 4</t>
  </si>
  <si>
    <t>STA</t>
  </si>
  <si>
    <t>1</t>
  </si>
  <si>
    <t>{bef1168b-459d-4a5e-a11c-4ebaa2fa1eff}</t>
  </si>
  <si>
    <t>2</t>
  </si>
  <si>
    <t>202302082</t>
  </si>
  <si>
    <t>SO 02 - PC 6</t>
  </si>
  <si>
    <t>{10feebbf-646a-4d3b-8f8c-7a7e7cb2fa81}</t>
  </si>
  <si>
    <t>KRYCÍ LIST SOUPISU PRACÍ</t>
  </si>
  <si>
    <t>Objekt:</t>
  </si>
  <si>
    <t>202302081 - SO 01 - PC 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</si>
  <si>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</si>
  <si>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</si>
  <si>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</si>
  <si>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</si>
  <si>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</si>
  <si>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</si>
  <si>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</si>
  <si>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</si>
  <si>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</si>
  <si>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</si>
  <si>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</si>
  <si>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</si>
  <si>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</si>
  <si>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</si>
  <si>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</si>
  <si>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</si>
  <si>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</si>
  <si>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</si>
  <si>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</si>
  <si>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</si>
  <si>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</si>
  <si>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</si>
  <si>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</si>
  <si>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</si>
  <si>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</si>
  <si>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</si>
  <si>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</si>
  <si>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</si>
  <si>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</si>
  <si>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</si>
  <si>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</si>
  <si>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</si>
  <si>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</si>
  <si>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</si>
  <si>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</si>
  <si>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</si>
  <si>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</si>
  <si>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</si>
  <si>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</si>
  <si>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</si>
  <si>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</si>
  <si>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113154112</t>
  </si>
  <si>
    <t>Frézování živičného krytu tl 40 mm pruh š 0,5 m pl do 500 m2 bez překážek v trase</t>
  </si>
  <si>
    <t>m2</t>
  </si>
  <si>
    <t>CS ÚRS 2024 02</t>
  </si>
  <si>
    <t>4</t>
  </si>
  <si>
    <t>336216808</t>
  </si>
  <si>
    <t>VV</t>
  </si>
  <si>
    <t>(16,3+10,5)*0,2</t>
  </si>
  <si>
    <t>122151404</t>
  </si>
  <si>
    <t>Vykopávky v zemníku na suchu v hornině třídy těžitelnosti I, skupiny 1 a 2 objem do 500 m3 strojně</t>
  </si>
  <si>
    <t>m3</t>
  </si>
  <si>
    <t>1864908016</t>
  </si>
  <si>
    <t>P</t>
  </si>
  <si>
    <t>Poznámka k položce:_x000d_
naložení pro zpětné použití v trase</t>
  </si>
  <si>
    <t>3</t>
  </si>
  <si>
    <t>122151405</t>
  </si>
  <si>
    <t>Vykopávky v zemníku na suchu v hornině třídy těžitelnosti I skupiny 1 a 2 objem do 1000 m3 strojně</t>
  </si>
  <si>
    <t>-1740392770</t>
  </si>
  <si>
    <t>Poznámka k položce:_x000d_
naložení ornice na skládce</t>
  </si>
  <si>
    <t>5556*0,1</t>
  </si>
  <si>
    <t>122251106</t>
  </si>
  <si>
    <t>Odkopávky a prokopávky nezapažené v hornině třídy těžitelnosti I skupiny 3 objem do 5000 m3 strojně</t>
  </si>
  <si>
    <t>1803034715</t>
  </si>
  <si>
    <t>Poznámka k položce:_x000d_
výkop na úroveň pláně</t>
  </si>
  <si>
    <t>5</t>
  </si>
  <si>
    <t>1440346166</t>
  </si>
  <si>
    <t>Poznámka k položce:_x000d_
výkop pro sanaci</t>
  </si>
  <si>
    <t>6223,661*0,25+100*5*0,1</t>
  </si>
  <si>
    <t>6</t>
  </si>
  <si>
    <t>132212132</t>
  </si>
  <si>
    <t>Hloubení nezapažených rýh šířky do 800 mm v nesoudržných horninách třídy těžitelnosti I skupiny 3 ručně</t>
  </si>
  <si>
    <t>-185303021</t>
  </si>
  <si>
    <t>Poznámka k položce:_x000d_
obnažení stávajícího vodovodu - km 0,019</t>
  </si>
  <si>
    <t>10*0,4*0,6</t>
  </si>
  <si>
    <t>7</t>
  </si>
  <si>
    <t>132251102</t>
  </si>
  <si>
    <t>Hloubení rýh nezapažených š do 800 mm v hornině třídy těžitelnosti I skupiny 3 objem do 50 m3 strojně</t>
  </si>
  <si>
    <t>388722195</t>
  </si>
  <si>
    <t>Poznámka k položce:_x000d_
rýha pro kanalizaci - příčné km 0,820</t>
  </si>
  <si>
    <t>(48+50)*0,8*1,5</t>
  </si>
  <si>
    <t>8</t>
  </si>
  <si>
    <t>162351103</t>
  </si>
  <si>
    <t>Vodorovné přemístění přes 50 do 500 m výkopku/sypaniny z horniny třídy těžitelnosti I skupiny 1 až 3</t>
  </si>
  <si>
    <t>-1584347325</t>
  </si>
  <si>
    <t>613,67+1605,915</t>
  </si>
  <si>
    <t>9</t>
  </si>
  <si>
    <t>162351103.1</t>
  </si>
  <si>
    <t>-1089178565</t>
  </si>
  <si>
    <t>Poznámka k položce:_x000d_
převoz ornice ze skládky na zemní valy</t>
  </si>
  <si>
    <t>555,6</t>
  </si>
  <si>
    <t>10</t>
  </si>
  <si>
    <t>162451106</t>
  </si>
  <si>
    <t>Vodorovné přemístění přes 1 500 do 2000 m výkopku/sypaniny z horniny třídy těžitelnosti I skupiny 1 až 3</t>
  </si>
  <si>
    <t>1151175441</t>
  </si>
  <si>
    <t>Poznámka k položce:_x000d_
sanace</t>
  </si>
  <si>
    <t>6223,661*0,55+117,6</t>
  </si>
  <si>
    <t>11</t>
  </si>
  <si>
    <t>171151112</t>
  </si>
  <si>
    <t>Uložení sypaniny z hornin nesoudržných kamenitých do násypů zhutněných strojně</t>
  </si>
  <si>
    <t>-2105340260</t>
  </si>
  <si>
    <t>171251201</t>
  </si>
  <si>
    <t>Uložení sypaniny na skládky nebo meziskládky</t>
  </si>
  <si>
    <t>-151427268</t>
  </si>
  <si>
    <t>13</t>
  </si>
  <si>
    <t>-100165464</t>
  </si>
  <si>
    <t>1605,915</t>
  </si>
  <si>
    <t>14</t>
  </si>
  <si>
    <t>174111101</t>
  </si>
  <si>
    <t>Zásyp jam, šachet rýh nebo kolem objektů sypaninou se zhutněním ručně</t>
  </si>
  <si>
    <t>443725883</t>
  </si>
  <si>
    <t>Poznámka k položce:_x000d_
zásyp rýh - CETIN</t>
  </si>
  <si>
    <t>15</t>
  </si>
  <si>
    <t>M</t>
  </si>
  <si>
    <t>58331200</t>
  </si>
  <si>
    <t>štěrkopísek netříděný</t>
  </si>
  <si>
    <t>t</t>
  </si>
  <si>
    <t>1589677653</t>
  </si>
  <si>
    <t>2,4*1,75</t>
  </si>
  <si>
    <t>16</t>
  </si>
  <si>
    <t>181101131</t>
  </si>
  <si>
    <t>Úprava pozemku s rozpojením, přehrnutím, urovnáním a přehrnutím do 20 m zeminy tř 3</t>
  </si>
  <si>
    <t>-1061417732</t>
  </si>
  <si>
    <t>6394,7*1,1*0,15</t>
  </si>
  <si>
    <t>17</t>
  </si>
  <si>
    <t>181351113</t>
  </si>
  <si>
    <t>Rozprostření ornice tl vrstvy do 200 mm pl přes 500 m2 v rovině nebo ve svahu do 1:5 strojně</t>
  </si>
  <si>
    <t>1539390626</t>
  </si>
  <si>
    <t>5556</t>
  </si>
  <si>
    <t>18</t>
  </si>
  <si>
    <t>181451141</t>
  </si>
  <si>
    <t>Založení parterového trávníku výsevem plochy přes 1000 m2 v rovině a ve svahu do 1:5</t>
  </si>
  <si>
    <t>281646613</t>
  </si>
  <si>
    <t xml:space="preserve">Poznámka k položce:_x000d_
zemní valy_x000d_
</t>
  </si>
  <si>
    <t>5555,6</t>
  </si>
  <si>
    <t>19</t>
  </si>
  <si>
    <t>005724901</t>
  </si>
  <si>
    <t>Pomalurozpustné trávníkové hnojivo, 0,02kg/m2</t>
  </si>
  <si>
    <t>kg</t>
  </si>
  <si>
    <t>1001111622</t>
  </si>
  <si>
    <t>5555,6*0,02</t>
  </si>
  <si>
    <t>20</t>
  </si>
  <si>
    <t>005724400</t>
  </si>
  <si>
    <t>osivo směs travní hřištní</t>
  </si>
  <si>
    <t>920634785</t>
  </si>
  <si>
    <t>5555,6*0,015</t>
  </si>
  <si>
    <t>181951112</t>
  </si>
  <si>
    <t>Úprava pláně v hornině třídy těžitelnosti I, skupiny 1 až 3 se zhutněním strojně</t>
  </si>
  <si>
    <t>811933687</t>
  </si>
  <si>
    <t>4331,01*1,437+120,45*1,42</t>
  </si>
  <si>
    <t>22</t>
  </si>
  <si>
    <t>182251101</t>
  </si>
  <si>
    <t>Svahování násypů strojně</t>
  </si>
  <si>
    <t>-1122428560</t>
  </si>
  <si>
    <t>23</t>
  </si>
  <si>
    <t>183101313</t>
  </si>
  <si>
    <t>Jamky pro výsadbu s výměnou 100 % půdy zeminy skupiny 1 až 4 obj přes 0,02 do 0,05 m3 v rovině a svahu do 1:5</t>
  </si>
  <si>
    <t>kus</t>
  </si>
  <si>
    <t>-88780595</t>
  </si>
  <si>
    <t>24</t>
  </si>
  <si>
    <t>10321100</t>
  </si>
  <si>
    <t>zahradní substrát pro výsadbu VL</t>
  </si>
  <si>
    <t>-1484287069</t>
  </si>
  <si>
    <t>340*0,05</t>
  </si>
  <si>
    <t>25</t>
  </si>
  <si>
    <t>183405212</t>
  </si>
  <si>
    <t>Výsev trávníku hydroosevem na hlušinu</t>
  </si>
  <si>
    <t>1559167983</t>
  </si>
  <si>
    <t>Poznámka k položce:_x000d_
osetí příkopů</t>
  </si>
  <si>
    <t>1177*2,5</t>
  </si>
  <si>
    <t>26</t>
  </si>
  <si>
    <t>00572474</t>
  </si>
  <si>
    <t>osivo směs travní krajinná-svahová</t>
  </si>
  <si>
    <t>-1255223712</t>
  </si>
  <si>
    <t>2942,5*0,025 'Přepočtené koeficientem množství</t>
  </si>
  <si>
    <t>27</t>
  </si>
  <si>
    <t>184102113</t>
  </si>
  <si>
    <t>Výsadba dřeviny s balem D přes 0,3 do 0,4 m do jamky se zalitím v rovině a svahu do 1:5</t>
  </si>
  <si>
    <t>78296966</t>
  </si>
  <si>
    <t>28</t>
  </si>
  <si>
    <t>02650529</t>
  </si>
  <si>
    <t>růže šípková/ 20-35cm</t>
  </si>
  <si>
    <t>-59384085</t>
  </si>
  <si>
    <t>29</t>
  </si>
  <si>
    <t>02650545</t>
  </si>
  <si>
    <t>líska obecná/ 20-35cm</t>
  </si>
  <si>
    <t>-1678258186</t>
  </si>
  <si>
    <t>30</t>
  </si>
  <si>
    <t>183101315</t>
  </si>
  <si>
    <t>Jamky pro výsadbu s výměnou 100 % půdy zeminy skupiny 1 až 4 obj přes 0,125 do 0,4 m3 v rovině a svahu do 1:5</t>
  </si>
  <si>
    <t>-1982699759</t>
  </si>
  <si>
    <t>31</t>
  </si>
  <si>
    <t>308210877</t>
  </si>
  <si>
    <t>58*0,4</t>
  </si>
  <si>
    <t>32</t>
  </si>
  <si>
    <t>184102115</t>
  </si>
  <si>
    <t>Výsadba dřeviny s balem D do 0,6 m do jamky se zalitím v rovině a svahu do 1:5</t>
  </si>
  <si>
    <t>721293260</t>
  </si>
  <si>
    <t>33</t>
  </si>
  <si>
    <t>02910096</t>
  </si>
  <si>
    <t>Hrušeň Armida</t>
  </si>
  <si>
    <t>-826353797</t>
  </si>
  <si>
    <t>Poznámka k položce:_x000d_
výška stromku 100 ÷ 150 cm</t>
  </si>
  <si>
    <t>34</t>
  </si>
  <si>
    <t>02510097</t>
  </si>
  <si>
    <t>Švestka Haroma</t>
  </si>
  <si>
    <t>707910187</t>
  </si>
  <si>
    <t>35</t>
  </si>
  <si>
    <t>02910095</t>
  </si>
  <si>
    <t>Třešeň Celeste</t>
  </si>
  <si>
    <t>656563621</t>
  </si>
  <si>
    <t>36</t>
  </si>
  <si>
    <t>02650300</t>
  </si>
  <si>
    <t>javor mléč /Acer platanoides/ 120-150cm</t>
  </si>
  <si>
    <t>-71334966</t>
  </si>
  <si>
    <t>37</t>
  </si>
  <si>
    <t>02650381</t>
  </si>
  <si>
    <t>jeřáb ptačí /Sorbus aucuparia/ 150-200cm</t>
  </si>
  <si>
    <t>-788327901</t>
  </si>
  <si>
    <t>38</t>
  </si>
  <si>
    <t>184215132</t>
  </si>
  <si>
    <t>Ukotvení kmene dřevin třemi kůly D do 0,1 m délky do 2 m</t>
  </si>
  <si>
    <t>-215895190</t>
  </si>
  <si>
    <t>58</t>
  </si>
  <si>
    <t>39</t>
  </si>
  <si>
    <t>605912520</t>
  </si>
  <si>
    <t>kůl vyvazovací dřevěný délka 200 cm průměr 8 cm</t>
  </si>
  <si>
    <t>272787412</t>
  </si>
  <si>
    <t>58*3</t>
  </si>
  <si>
    <t>40</t>
  </si>
  <si>
    <t>605912571</t>
  </si>
  <si>
    <t>příčka spojovací ke kůlům ipregnovaná 50x8 cm</t>
  </si>
  <si>
    <t>ks</t>
  </si>
  <si>
    <t>1226589502</t>
  </si>
  <si>
    <t>41</t>
  </si>
  <si>
    <t>605912572</t>
  </si>
  <si>
    <t>úvazek bavlněný š. 3 cm</t>
  </si>
  <si>
    <t>-1351867441</t>
  </si>
  <si>
    <t>42</t>
  </si>
  <si>
    <t>185804311R5</t>
  </si>
  <si>
    <t>Zalití stromů - ca 100 litrů</t>
  </si>
  <si>
    <t>1198290832</t>
  </si>
  <si>
    <t>43</t>
  </si>
  <si>
    <t>185804312</t>
  </si>
  <si>
    <t>Zalití keřů vodou plocha přes 20 m2</t>
  </si>
  <si>
    <t>-1227347885</t>
  </si>
  <si>
    <t>670/5*0,100</t>
  </si>
  <si>
    <t>44</t>
  </si>
  <si>
    <t>185851121R6</t>
  </si>
  <si>
    <t>Dovoz vody pro zálivku stromů na vzdálenost do 1000 m</t>
  </si>
  <si>
    <t>49484910</t>
  </si>
  <si>
    <t>58*0,1+13,4</t>
  </si>
  <si>
    <t>45</t>
  </si>
  <si>
    <t>185851129R7</t>
  </si>
  <si>
    <t>Dovoz vody pro zálivku. Přípatek za každých dalšíchj i započatých 1000 m</t>
  </si>
  <si>
    <t>2066513929</t>
  </si>
  <si>
    <t>19,2*4</t>
  </si>
  <si>
    <t>46</t>
  </si>
  <si>
    <t>0821113210</t>
  </si>
  <si>
    <t>Voda pitná pro ostatní odběratele</t>
  </si>
  <si>
    <t>676468197</t>
  </si>
  <si>
    <t>19,2</t>
  </si>
  <si>
    <t>Zakládání</t>
  </si>
  <si>
    <t>47</t>
  </si>
  <si>
    <t>213141112</t>
  </si>
  <si>
    <t>Zřízení vrstvy z geotextilie v rovině nebo ve sklonu do 1:5 š přes 3 do 6 m</t>
  </si>
  <si>
    <t>-1146587031</t>
  </si>
  <si>
    <t>100*5</t>
  </si>
  <si>
    <t>48</t>
  </si>
  <si>
    <t>69311081</t>
  </si>
  <si>
    <t>geotextilie netkaná separační, ochranná, filtrační, drenážní PES 300g/m2</t>
  </si>
  <si>
    <t>2006268111</t>
  </si>
  <si>
    <t>100*5*1,1</t>
  </si>
  <si>
    <t>49</t>
  </si>
  <si>
    <t>273351121</t>
  </si>
  <si>
    <t>Zřízení bednění základových desek</t>
  </si>
  <si>
    <t>-2020229987</t>
  </si>
  <si>
    <t>76</t>
  </si>
  <si>
    <t>50</t>
  </si>
  <si>
    <t>273351122</t>
  </si>
  <si>
    <t>Odstranění bednění základových desek</t>
  </si>
  <si>
    <t>-2117726325</t>
  </si>
  <si>
    <t>Vodorovné konstrukce</t>
  </si>
  <si>
    <t>51</t>
  </si>
  <si>
    <t>451313511</t>
  </si>
  <si>
    <t>Podkladní vrstva z betonu prostého se zvýšenými nároky na prostředí pod dlažbu tl do 100 mm</t>
  </si>
  <si>
    <t>893267192</t>
  </si>
  <si>
    <t xml:space="preserve">Poznámka k položce:_x000d_
propustky+výústní objekt - dlažba_x000d_
</t>
  </si>
  <si>
    <t>45,2*1,1+13,78*1,4*1,1</t>
  </si>
  <si>
    <t>52</t>
  </si>
  <si>
    <t>452318510</t>
  </si>
  <si>
    <t>Zajišťovací práh z betonu prostého se zvýšenými nároky na prostředí</t>
  </si>
  <si>
    <t>-58161677</t>
  </si>
  <si>
    <t>Poznámka k položce:_x000d_
propustky + výústní objekt</t>
  </si>
  <si>
    <t>10,2+0,5*0,5*(2,3+1,5)</t>
  </si>
  <si>
    <t>53</t>
  </si>
  <si>
    <t>452321171</t>
  </si>
  <si>
    <t>Podkladní desky ze ŽB tř. C 30/37 otevřený výkop</t>
  </si>
  <si>
    <t>-1379854191</t>
  </si>
  <si>
    <t>27,3</t>
  </si>
  <si>
    <t>54</t>
  </si>
  <si>
    <t>452361111</t>
  </si>
  <si>
    <t>Výztuž podkladních desek nebo bloků nebo pražců otevřený výkop z betonářské oceli 10 216</t>
  </si>
  <si>
    <t>-409422750</t>
  </si>
  <si>
    <t>Poznámka k položce:_x000d_
KARI síť 5/15-2/3</t>
  </si>
  <si>
    <t>156,7*0,008</t>
  </si>
  <si>
    <t>55</t>
  </si>
  <si>
    <t>462511111</t>
  </si>
  <si>
    <t>Zához prostoru z lomového kamene</t>
  </si>
  <si>
    <t>-35157824</t>
  </si>
  <si>
    <t>Poznámka k položce:_x000d_
nátok a spádiště propustků_x000d_
2+2 m3_x000d_
výměna podloží pod propustky 2x 8,5*1,5*1,0</t>
  </si>
  <si>
    <t>Komunikace pozemní</t>
  </si>
  <si>
    <t>56</t>
  </si>
  <si>
    <t>564231111</t>
  </si>
  <si>
    <t>Podklad nebo podsyp ze štěrkopísku ŠP tl 100 mm</t>
  </si>
  <si>
    <t>1971368309</t>
  </si>
  <si>
    <t>89+0,8*(2,3+1,5)</t>
  </si>
  <si>
    <t>57</t>
  </si>
  <si>
    <t>564831011</t>
  </si>
  <si>
    <t>Podklad ze štěrkodrtě ŠD plochy do 100 m2 tl 100 mm</t>
  </si>
  <si>
    <t>892769293</t>
  </si>
  <si>
    <t xml:space="preserve">Poznámka k položce:_x000d_
sanace celkem 350 mm  v úseku u Hajanského potoka</t>
  </si>
  <si>
    <t>564851111</t>
  </si>
  <si>
    <t>Podklad ze štěrkodrtě ŠD plochy přes 100 m2 tl 150 mm</t>
  </si>
  <si>
    <t>-1191303501</t>
  </si>
  <si>
    <t>Poznámka k položce:_x000d_
ŠD A 0/32</t>
  </si>
  <si>
    <t>4331,01*1,147+120,45*1,147</t>
  </si>
  <si>
    <t>59</t>
  </si>
  <si>
    <t>-2008594848</t>
  </si>
  <si>
    <t>Poznámka k položce:_x000d_
ŠD B 0/63</t>
  </si>
  <si>
    <t>4331,01*1,367+120,45*1,367</t>
  </si>
  <si>
    <t>60</t>
  </si>
  <si>
    <t>564871111</t>
  </si>
  <si>
    <t>Podklad ze štěrkodrtě ŠD plochy přes 100 m2 tl 250 mm</t>
  </si>
  <si>
    <t>520193381</t>
  </si>
  <si>
    <t>Poznámka k položce:_x000d_
sanace ŠD 0/63</t>
  </si>
  <si>
    <t>4331,01*1,437</t>
  </si>
  <si>
    <t>61</t>
  </si>
  <si>
    <t>566901161</t>
  </si>
  <si>
    <t>Vyspravení podkladu po překopech inženýrských sítí plochy do 15 m2 obalovaným kamenivem ACP (OK) tl. 100 mm</t>
  </si>
  <si>
    <t>1670314753</t>
  </si>
  <si>
    <t>62</t>
  </si>
  <si>
    <t>569831111</t>
  </si>
  <si>
    <t>Zpevnění krajnic štěrkodrtí tl 100 mm</t>
  </si>
  <si>
    <t>261085076</t>
  </si>
  <si>
    <t>592,3</t>
  </si>
  <si>
    <t>63</t>
  </si>
  <si>
    <t>572340112</t>
  </si>
  <si>
    <t>Vyspravení krytu komunikací po překopech pl do 15 m2 asfaltovým betonem ACO (AB) tl přes 50 do 70 mm</t>
  </si>
  <si>
    <t>-540541486</t>
  </si>
  <si>
    <t>64</t>
  </si>
  <si>
    <t>573211107</t>
  </si>
  <si>
    <t>Postřik živičný spojovací z asfaltu v množství 0,30 kg/m2</t>
  </si>
  <si>
    <t>-1293623568</t>
  </si>
  <si>
    <t>120,45*1,05</t>
  </si>
  <si>
    <t>65</t>
  </si>
  <si>
    <t>573451113</t>
  </si>
  <si>
    <t>Dvojitý nátěr z asfaltu v množství 2,1 kg/m2 s posypem</t>
  </si>
  <si>
    <t>-1761985682</t>
  </si>
  <si>
    <t>4331,01*1</t>
  </si>
  <si>
    <t>66</t>
  </si>
  <si>
    <t>574381112</t>
  </si>
  <si>
    <t>Penetrační makadam hrubý PMH tl 100 mm</t>
  </si>
  <si>
    <t>1972692647</t>
  </si>
  <si>
    <t>4331,01*1,029</t>
  </si>
  <si>
    <t>67</t>
  </si>
  <si>
    <t>575191111</t>
  </si>
  <si>
    <t>Vsypný makadam VM tl 100 mm</t>
  </si>
  <si>
    <t>-1521921519</t>
  </si>
  <si>
    <t>120,45*1,02</t>
  </si>
  <si>
    <t>68</t>
  </si>
  <si>
    <t>577144111</t>
  </si>
  <si>
    <t>Asfaltový beton vrstva obrusná ACO 11 (ABS) tř. I tl 50 mm š do 3 m z nemodifikovaného asfaltu</t>
  </si>
  <si>
    <t>1533523506</t>
  </si>
  <si>
    <t>120,45</t>
  </si>
  <si>
    <t>69</t>
  </si>
  <si>
    <t>594511111</t>
  </si>
  <si>
    <t>Dlažba z lomového kamene s provedením lože z betonu</t>
  </si>
  <si>
    <t>-462033265</t>
  </si>
  <si>
    <t>45,2+13,78*1,4</t>
  </si>
  <si>
    <t>70</t>
  </si>
  <si>
    <t>599632111</t>
  </si>
  <si>
    <t>Vyplnění spár dlažby z lomového kamene MC se zatřením</t>
  </si>
  <si>
    <t>-171914071</t>
  </si>
  <si>
    <t>Trubní vedení</t>
  </si>
  <si>
    <t>71</t>
  </si>
  <si>
    <t>810441811</t>
  </si>
  <si>
    <t>Bourání stávajícího potrubí z betonu DN přes 400 do 600</t>
  </si>
  <si>
    <t>m</t>
  </si>
  <si>
    <t>1726791072</t>
  </si>
  <si>
    <t>48+50</t>
  </si>
  <si>
    <t>72</t>
  </si>
  <si>
    <t>812422121</t>
  </si>
  <si>
    <t>Montáž potrubí z trub TBH s integrovaným pryžovým těsněním otevřený výkop sklon do 20 % DN 500</t>
  </si>
  <si>
    <t>441155522</t>
  </si>
  <si>
    <t>73</t>
  </si>
  <si>
    <t>59223022</t>
  </si>
  <si>
    <t>trouba betonová hrdlová DN 500</t>
  </si>
  <si>
    <t>1883924491</t>
  </si>
  <si>
    <t>98*1,01 'Přepočtené koeficientem množství</t>
  </si>
  <si>
    <t>74</t>
  </si>
  <si>
    <t>820391113</t>
  </si>
  <si>
    <t>Přeseknutí železobetonové trouby DN přes 250 do 400 mm</t>
  </si>
  <si>
    <t>-413235216</t>
  </si>
  <si>
    <t>75</t>
  </si>
  <si>
    <t>890411811</t>
  </si>
  <si>
    <t>Bourání šachet z prefabrikovaných skruží ručně obestavěného prostoru do 1,5 m3</t>
  </si>
  <si>
    <t>-598628083</t>
  </si>
  <si>
    <t>894812311</t>
  </si>
  <si>
    <t>Revizní a čistící šachta z PP typ DN 600/160 šachtové dno průtočné</t>
  </si>
  <si>
    <t>2044240379</t>
  </si>
  <si>
    <t>77</t>
  </si>
  <si>
    <t>894812351</t>
  </si>
  <si>
    <t>Revizní a čistící šachta z PP DN 600 poklop litinový pro třídu zatížení A15 s betonovým prstencem</t>
  </si>
  <si>
    <t>-339636390</t>
  </si>
  <si>
    <t>78</t>
  </si>
  <si>
    <t>895941103</t>
  </si>
  <si>
    <t>Osazení vpusti kanalizační horské z betonových dílců rozměru 1200/900 mm</t>
  </si>
  <si>
    <t>-361045254</t>
  </si>
  <si>
    <t>79</t>
  </si>
  <si>
    <t>59224320</t>
  </si>
  <si>
    <t>vpusť horská betonová spodní díl 150x120x200</t>
  </si>
  <si>
    <t>-214924309</t>
  </si>
  <si>
    <t>80</t>
  </si>
  <si>
    <t>59224330</t>
  </si>
  <si>
    <t>vpusť horská betonová zákrytová deska vč. mříží z polyplastu 150x120x15</t>
  </si>
  <si>
    <t>-674595301</t>
  </si>
  <si>
    <t>Ostatní konstrukce a práce, bourání</t>
  </si>
  <si>
    <t>81</t>
  </si>
  <si>
    <t>40445158</t>
  </si>
  <si>
    <t>sloupek směrový silniční plastový 1,2m</t>
  </si>
  <si>
    <t>-414936782</t>
  </si>
  <si>
    <t>82</t>
  </si>
  <si>
    <t>915111111</t>
  </si>
  <si>
    <t>Vodorovné dopravní značení dělící čáry souvislé š 125 mm základní bílá barva</t>
  </si>
  <si>
    <t>2007478874</t>
  </si>
  <si>
    <t>10,5+16,3</t>
  </si>
  <si>
    <t>83</t>
  </si>
  <si>
    <t>919441211</t>
  </si>
  <si>
    <t>Čelo propustku z lomového kamene pro propustek z trub DN 300 až 500</t>
  </si>
  <si>
    <t>2096845961</t>
  </si>
  <si>
    <t>Poznámka k položce:_x000d_
propustky</t>
  </si>
  <si>
    <t>84</t>
  </si>
  <si>
    <t>-1028692257</t>
  </si>
  <si>
    <t>Poznámka k položce:_x000d_
výústní objekt</t>
  </si>
  <si>
    <t>85</t>
  </si>
  <si>
    <t>919521120</t>
  </si>
  <si>
    <t>Zřízení silničního propustku z trub betonových nebo ŽB DN 400</t>
  </si>
  <si>
    <t>-1798864511</t>
  </si>
  <si>
    <t>86</t>
  </si>
  <si>
    <t>592225460</t>
  </si>
  <si>
    <t>trouba hrdlová přímá železobet. s integrovaným těsněním TZH-Q 400/2500 integro 40 x 250 x 7,5 cm</t>
  </si>
  <si>
    <t>1946967795</t>
  </si>
  <si>
    <t>87</t>
  </si>
  <si>
    <t>919535558</t>
  </si>
  <si>
    <t>Obetonování trubního propustku betonem prostým tř. C 20/25</t>
  </si>
  <si>
    <t>-1395357775</t>
  </si>
  <si>
    <t>21,4</t>
  </si>
  <si>
    <t>88</t>
  </si>
  <si>
    <t>919732211</t>
  </si>
  <si>
    <t>Styčná spára napojení nového živičného povrchu na stávající za tepla š 15 mm hl 25 mm s prořezáním</t>
  </si>
  <si>
    <t>-1625236748</t>
  </si>
  <si>
    <t>16,3+10,5</t>
  </si>
  <si>
    <t>89</t>
  </si>
  <si>
    <t>919735113</t>
  </si>
  <si>
    <t>Řezání stávajícího živičného krytu hl přes 100 do 150 mm</t>
  </si>
  <si>
    <t>-1759940958</t>
  </si>
  <si>
    <t>90</t>
  </si>
  <si>
    <t>938902111</t>
  </si>
  <si>
    <t>Čištění příkopů komunikací příkopovým rypadlem objem nánosu do 0,15 m3/m</t>
  </si>
  <si>
    <t>-594690855</t>
  </si>
  <si>
    <t xml:space="preserve">Poznámka k položce:_x000d_
_x000d_
			0,15_x000d_
	od	do	833_x000d_
P	0	30	40_x000d_
L	70	165	95_x000d_
P	53	282	229_x000d_
P	305	380	75_x000d_
L	360	390	30_x000d_
L	395	437	42_x000d_
P	404	434	30_x000d_
L	495	564	69_x000d_
L	585	764	179_x000d_
L	819	863	44_x000d_
</t>
  </si>
  <si>
    <t>534+538+95+10</t>
  </si>
  <si>
    <t>997</t>
  </si>
  <si>
    <t>Přesun sutě</t>
  </si>
  <si>
    <t>91</t>
  </si>
  <si>
    <t>997221551.1</t>
  </si>
  <si>
    <t>Vodorovná doprava suti ze sypkých materiálů do 1 km</t>
  </si>
  <si>
    <t>-945827141</t>
  </si>
  <si>
    <t>178,877</t>
  </si>
  <si>
    <t>92</t>
  </si>
  <si>
    <t>997221559</t>
  </si>
  <si>
    <t>Příplatek ZKD 1 km u vodorovné dopravy suti ze sypkých materiálů</t>
  </si>
  <si>
    <t>-972030279</t>
  </si>
  <si>
    <t>Poznámka k položce:_x000d_
skládka Němčice 14 km</t>
  </si>
  <si>
    <t>(33,28+0,493)*13</t>
  </si>
  <si>
    <t>93</t>
  </si>
  <si>
    <t>997221861</t>
  </si>
  <si>
    <t>Poplatek za uložení stavebního odpadu na recyklační skládce (skládkovné) z prostého betonu pod kódem 17 01 01</t>
  </si>
  <si>
    <t>882534393</t>
  </si>
  <si>
    <t>68,6+1,92</t>
  </si>
  <si>
    <t>94</t>
  </si>
  <si>
    <t>997221875</t>
  </si>
  <si>
    <t>Poplatek za uložení stavebního odpadu na recyklační skládce (skládkovné) asfaltového bez obsahu dehtu zatříděného do Katalogu odpadů pod kódem 17 03 02</t>
  </si>
  <si>
    <t>512129389</t>
  </si>
  <si>
    <t>998</t>
  </si>
  <si>
    <t>Přesun hmot</t>
  </si>
  <si>
    <t>95</t>
  </si>
  <si>
    <t>998225111</t>
  </si>
  <si>
    <t>Přesun hmot pro pozemní komunikace s krytem z kamene, monolitickým betonovým nebo živičným</t>
  </si>
  <si>
    <t>2098381683</t>
  </si>
  <si>
    <t>PSV</t>
  </si>
  <si>
    <t>Práce a dodávky PSV</t>
  </si>
  <si>
    <t>742</t>
  </si>
  <si>
    <t>Elektroinstalace - slaboproud</t>
  </si>
  <si>
    <t>96</t>
  </si>
  <si>
    <t>742110401</t>
  </si>
  <si>
    <t>Montáž instalačních kanálů pro slaboproud plastových jednokomorových</t>
  </si>
  <si>
    <t>1595919615</t>
  </si>
  <si>
    <t>Poznámka k položce:_x000d_
dělená trubka 160/110 vč. spojek</t>
  </si>
  <si>
    <t>97</t>
  </si>
  <si>
    <t>56245119</t>
  </si>
  <si>
    <t>dělená trubka HDPE 160/110</t>
  </si>
  <si>
    <t>1247100014</t>
  </si>
  <si>
    <t>VRN</t>
  </si>
  <si>
    <t>Vedlejší rozpočtové náklady</t>
  </si>
  <si>
    <t>VRN1</t>
  </si>
  <si>
    <t>Průzkumné, geodetické a projektové práce</t>
  </si>
  <si>
    <t>98</t>
  </si>
  <si>
    <t>011314000</t>
  </si>
  <si>
    <t>Archeologický dohled</t>
  </si>
  <si>
    <t>kpl</t>
  </si>
  <si>
    <t>1024</t>
  </si>
  <si>
    <t>1392964779</t>
  </si>
  <si>
    <t>99</t>
  </si>
  <si>
    <t>011324000</t>
  </si>
  <si>
    <t>Archeologický průzkum</t>
  </si>
  <si>
    <t>110172114</t>
  </si>
  <si>
    <t>100</t>
  </si>
  <si>
    <t>012103000</t>
  </si>
  <si>
    <t>Geodetické práce před výstavbou - vytýčení inž. sítí</t>
  </si>
  <si>
    <t>-653755590</t>
  </si>
  <si>
    <t>101</t>
  </si>
  <si>
    <t>012203000</t>
  </si>
  <si>
    <t>Geodetické práce při provádění a při dokončení stavby</t>
  </si>
  <si>
    <t>-338012724</t>
  </si>
  <si>
    <t>102</t>
  </si>
  <si>
    <t>012303000</t>
  </si>
  <si>
    <t>Geodetické práce po výstavbě - zaměření skutečného stavu</t>
  </si>
  <si>
    <t>1696325996</t>
  </si>
  <si>
    <t>103</t>
  </si>
  <si>
    <t>013254000</t>
  </si>
  <si>
    <t>Dokumentace skutečného provedení stavby</t>
  </si>
  <si>
    <t>11058378</t>
  </si>
  <si>
    <t>VRN3</t>
  </si>
  <si>
    <t>Zařízení staveniště</t>
  </si>
  <si>
    <t>104</t>
  </si>
  <si>
    <t>032002000</t>
  </si>
  <si>
    <t>Vybavení staveniště</t>
  </si>
  <si>
    <t>1354629665</t>
  </si>
  <si>
    <t>105</t>
  </si>
  <si>
    <t>034503000</t>
  </si>
  <si>
    <t>Informační tabule na staveništi</t>
  </si>
  <si>
    <t>-228559390</t>
  </si>
  <si>
    <t>VRN4</t>
  </si>
  <si>
    <t>Inženýrská činnost</t>
  </si>
  <si>
    <t>106</t>
  </si>
  <si>
    <t>042903000</t>
  </si>
  <si>
    <t>Ostatní posudky - zkoušky hutnění</t>
  </si>
  <si>
    <t>943544433</t>
  </si>
  <si>
    <t>VRN6</t>
  </si>
  <si>
    <t>Územní vlivy</t>
  </si>
  <si>
    <t>107</t>
  </si>
  <si>
    <t>062002000</t>
  </si>
  <si>
    <t>Ztížené dopravní podmínky</t>
  </si>
  <si>
    <t>-1551298271</t>
  </si>
  <si>
    <t>VRN7</t>
  </si>
  <si>
    <t>Provozní vlivy</t>
  </si>
  <si>
    <t>108</t>
  </si>
  <si>
    <t>070001000</t>
  </si>
  <si>
    <t>Provozní vlivy - DIO</t>
  </si>
  <si>
    <t>Kč</t>
  </si>
  <si>
    <t>2094758595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</si>
  <si>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</si>
  <si>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</si>
  <si>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</si>
  <si>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109</t>
  </si>
  <si>
    <t>091003000</t>
  </si>
  <si>
    <t>Ostatní náklady bez rozlišení - čištění komunikací</t>
  </si>
  <si>
    <t>-771436779</t>
  </si>
  <si>
    <t>202302082 - SO 02 - PC 6</t>
  </si>
  <si>
    <t>-1164517773</t>
  </si>
  <si>
    <t>10,5*0,2</t>
  </si>
  <si>
    <t>1154886654</t>
  </si>
  <si>
    <t>122251104</t>
  </si>
  <si>
    <t>Odkopávky a prokopávky nezapažené v hornině třídy těžitelnosti I skupiny 3 objem do 500 m3 strojně</t>
  </si>
  <si>
    <t>966115857</t>
  </si>
  <si>
    <t>1471,877*0,25</t>
  </si>
  <si>
    <t>122251105</t>
  </si>
  <si>
    <t>Odkopávky a prokopávky nezapažené v hornině třídy těžitelnosti I skupiny 3 objem do 1000 m3 strojně</t>
  </si>
  <si>
    <t>1811347496</t>
  </si>
  <si>
    <t>1997658869</t>
  </si>
  <si>
    <t>162451105</t>
  </si>
  <si>
    <t>Vodorovné přemístění přes 1 000 do 1500 m výkopku/sypaniny z horniny třídy těžitelnosti I skupiny 1 až 3</t>
  </si>
  <si>
    <t>277272240</t>
  </si>
  <si>
    <t>904,4+367,969</t>
  </si>
  <si>
    <t>2011768392</t>
  </si>
  <si>
    <t>1235229829</t>
  </si>
  <si>
    <t>972,6+367,969</t>
  </si>
  <si>
    <t>-391587382</t>
  </si>
  <si>
    <t>1338,07*1,1*0,15</t>
  </si>
  <si>
    <t>-601244237</t>
  </si>
  <si>
    <t>1338,07*1,1</t>
  </si>
  <si>
    <t>933441721</t>
  </si>
  <si>
    <t>752,09</t>
  </si>
  <si>
    <t>-873398153</t>
  </si>
  <si>
    <t>322,5*2,5</t>
  </si>
  <si>
    <t>-1768464608</t>
  </si>
  <si>
    <t>806,25*0,025 'Přepočtené koeficientem množství</t>
  </si>
  <si>
    <t>1269073795</t>
  </si>
  <si>
    <t>17,1</t>
  </si>
  <si>
    <t>-1154152819</t>
  </si>
  <si>
    <t>-747750197</t>
  </si>
  <si>
    <t xml:space="preserve">Poznámka k položce:_x000d_
propustky - dlažba_x000d_
</t>
  </si>
  <si>
    <t>11,7*1,1</t>
  </si>
  <si>
    <t>-1575215236</t>
  </si>
  <si>
    <t>2,9</t>
  </si>
  <si>
    <t>-1651927965</t>
  </si>
  <si>
    <t>4,8</t>
  </si>
  <si>
    <t>213686705</t>
  </si>
  <si>
    <t>35,2*0,008</t>
  </si>
  <si>
    <t>799747002</t>
  </si>
  <si>
    <t>1030418195</t>
  </si>
  <si>
    <t>12,5*1,5+11,7*1,1</t>
  </si>
  <si>
    <t>-987558022</t>
  </si>
  <si>
    <t>1027,73*1,147+29,67*1,18</t>
  </si>
  <si>
    <t>-1788598072</t>
  </si>
  <si>
    <t>1027,73*1,367+29,67*1,25</t>
  </si>
  <si>
    <t>564871011</t>
  </si>
  <si>
    <t>Podklad ze štěrkodrtě ŠD plochy do 100 m2 tl 250 mm</t>
  </si>
  <si>
    <t>-678891240</t>
  </si>
  <si>
    <t>Poznámka k položce:_x000d_
sanace 250 mm ŠD 0/63</t>
  </si>
  <si>
    <t>1471,877</t>
  </si>
  <si>
    <t>-1348797445</t>
  </si>
  <si>
    <t>1565499326</t>
  </si>
  <si>
    <t>170,39</t>
  </si>
  <si>
    <t>-1481653563</t>
  </si>
  <si>
    <t>767195279</t>
  </si>
  <si>
    <t>29,67*1,15</t>
  </si>
  <si>
    <t>-1021951209</t>
  </si>
  <si>
    <t>1027,73</t>
  </si>
  <si>
    <t>1232296611</t>
  </si>
  <si>
    <t>1027,73*1,029</t>
  </si>
  <si>
    <t>276419775</t>
  </si>
  <si>
    <t>663243439</t>
  </si>
  <si>
    <t>29,67*1,05</t>
  </si>
  <si>
    <t>464805461</t>
  </si>
  <si>
    <t xml:space="preserve">Poznámka k položce:_x000d_
_x000d_
</t>
  </si>
  <si>
    <t>11,7</t>
  </si>
  <si>
    <t>-768220120</t>
  </si>
  <si>
    <t>288037847</t>
  </si>
  <si>
    <t>912211111.1</t>
  </si>
  <si>
    <t>Montáž směrového sloupku silničního plastového prosté uložení bez betonového základu</t>
  </si>
  <si>
    <t>1886429345</t>
  </si>
  <si>
    <t>-2144716565</t>
  </si>
  <si>
    <t>-1782191607</t>
  </si>
  <si>
    <t>-1543077656</t>
  </si>
  <si>
    <t>-211127362</t>
  </si>
  <si>
    <t>736827448</t>
  </si>
  <si>
    <t>-498439305</t>
  </si>
  <si>
    <t>10,5</t>
  </si>
  <si>
    <t>1437516678</t>
  </si>
  <si>
    <t>930335735</t>
  </si>
  <si>
    <t>330-7,5</t>
  </si>
  <si>
    <t>997221551</t>
  </si>
  <si>
    <t>1153782321</t>
  </si>
  <si>
    <t>1874113768</t>
  </si>
  <si>
    <t>211424846</t>
  </si>
  <si>
    <t>-2023718102</t>
  </si>
  <si>
    <t>2004579026</t>
  </si>
  <si>
    <t>1829912529</t>
  </si>
  <si>
    <t>649635895</t>
  </si>
  <si>
    <t>1183505043</t>
  </si>
  <si>
    <t>-1005732591</t>
  </si>
  <si>
    <t>-124226430</t>
  </si>
  <si>
    <t>1707057324</t>
  </si>
  <si>
    <t>1325567868</t>
  </si>
  <si>
    <t>964367560</t>
  </si>
  <si>
    <t>-1019572398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</si>
</sst>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20240905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cesty Tchořovice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20. 2. 2023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24.7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'202302081 - SO 01 - PC 4'!J30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'202302081 - SO 01 - PC 4'!P134</f>
        <v>0</v>
      </c>
      <c r="AV95" s="126">
        <f>'202302081 - SO 01 - PC 4'!J33</f>
        <v>0</v>
      </c>
      <c r="AW95" s="126">
        <f>'202302081 - SO 01 - PC 4'!J34</f>
        <v>0</v>
      </c>
      <c r="AX95" s="126">
        <f>'202302081 - SO 01 - PC 4'!J35</f>
        <v>0</v>
      </c>
      <c r="AY95" s="126">
        <f>'202302081 - SO 01 - PC 4'!J36</f>
        <v>0</v>
      </c>
      <c r="AZ95" s="126">
        <f>'202302081 - SO 01 - PC 4'!F33</f>
        <v>0</v>
      </c>
      <c r="BA95" s="126">
        <f>'202302081 - SO 01 - PC 4'!F34</f>
        <v>0</v>
      </c>
      <c r="BB95" s="126">
        <f>'202302081 - SO 01 - PC 4'!F35</f>
        <v>0</v>
      </c>
      <c r="BC95" s="126">
        <f>'202302081 - SO 01 - PC 4'!F36</f>
        <v>0</v>
      </c>
      <c r="BD95" s="128">
        <f>'202302081 - SO 01 - PC 4'!F37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24.7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'202302082 - SO 02 - PC 6'!J30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30">
        <v>0</v>
      </c>
      <c r="AT96" s="131">
        <f>ROUND(SUM(AV96:AW96),2)</f>
        <v>0</v>
      </c>
      <c r="AU96" s="132">
        <f>'202302082 - SO 02 - PC 6'!P132</f>
        <v>0</v>
      </c>
      <c r="AV96" s="131">
        <f>'202302082 - SO 02 - PC 6'!J33</f>
        <v>0</v>
      </c>
      <c r="AW96" s="131">
        <f>'202302082 - SO 02 - PC 6'!J34</f>
        <v>0</v>
      </c>
      <c r="AX96" s="131">
        <f>'202302082 - SO 02 - PC 6'!J35</f>
        <v>0</v>
      </c>
      <c r="AY96" s="131">
        <f>'202302082 - SO 02 - PC 6'!J36</f>
        <v>0</v>
      </c>
      <c r="AZ96" s="131">
        <f>'202302082 - SO 02 - PC 6'!F33</f>
        <v>0</v>
      </c>
      <c r="BA96" s="131">
        <f>'202302082 - SO 02 - PC 6'!F34</f>
        <v>0</v>
      </c>
      <c r="BB96" s="131">
        <f>'202302082 - SO 02 - PC 6'!F35</f>
        <v>0</v>
      </c>
      <c r="BC96" s="131">
        <f>'202302082 - SO 02 - PC 6'!F36</f>
        <v>0</v>
      </c>
      <c r="BD96" s="133">
        <f>'202302082 - SO 02 - PC 6'!F37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kzKlzHVXvLAHWnfHa1GrF7nSaUgOrxHkhGjEJxwt0EGIer67WF5n/hDLbTBzUFyI8iuUu9u51U3sC2JDDZyPOA==" hashValue="LYd8onVPo+pHNiZfFISh8oIktVQKZGmYEJ4dyNPssIeQ8eet50sr50nIxGiT4mpe+zkbek4hNx7Px4JxV1Ox7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02302081 - SO 01 - PC 4'!C2" display="/"/>
    <hyperlink ref="A96" location="'202302082 - SO 02 - PC 6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87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Tchořovice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88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89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20. 2. 2023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ROUND(J134,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ROUND((SUM(BE134:BE362)),  2)</f>
        <v>0</v>
      </c>
      <c r="G33" s="36"/>
      <c r="H33" s="36"/>
      <c r="I33" s="153">
        <v>0.20999999999999999</v>
      </c>
      <c r="J33" s="152">
        <f>ROUND(((SUM(BE134:BE362))*I33),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ROUND((SUM(BF134:BF362)),  2)</f>
        <v>0</v>
      </c>
      <c r="G34" s="36"/>
      <c r="H34" s="36"/>
      <c r="I34" s="153">
        <v>0.12</v>
      </c>
      <c r="J34" s="152">
        <f>ROUND(((SUM(BF134:BF362))*I34),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ROUND((SUM(BG134:BG362)),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ROUND((SUM(BH134:BH362)),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ROUND((SUM(BI134:BI362)),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Tchořovice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202302081 - SO 01 - PC 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20. 2. 2023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91</v>
      </c>
      <c r="D94" s="174"/>
      <c r="E94" s="174"/>
      <c r="F94" s="174"/>
      <c r="G94" s="174"/>
      <c r="H94" s="174"/>
      <c r="I94" s="174"/>
      <c r="J94" s="175" t="s">
        <v>92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93</v>
      </c>
      <c r="D96" s="38"/>
      <c r="E96" s="38"/>
      <c r="F96" s="38"/>
      <c r="G96" s="38"/>
      <c r="H96" s="38"/>
      <c r="I96" s="38"/>
      <c r="J96" s="108">
        <f>J134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s="9" customFormat="1" ht="24.96" customHeight="1">
      <c r="A97" s="9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J135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96</v>
      </c>
      <c r="E98" s="186"/>
      <c r="F98" s="186"/>
      <c r="G98" s="186"/>
      <c r="H98" s="186"/>
      <c r="I98" s="186"/>
      <c r="J98" s="187">
        <f>J136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97</v>
      </c>
      <c r="E99" s="186"/>
      <c r="F99" s="186"/>
      <c r="G99" s="186"/>
      <c r="H99" s="186"/>
      <c r="I99" s="186"/>
      <c r="J99" s="187">
        <f>J228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98</v>
      </c>
      <c r="E100" s="186"/>
      <c r="F100" s="186"/>
      <c r="G100" s="186"/>
      <c r="H100" s="186"/>
      <c r="I100" s="186"/>
      <c r="J100" s="187">
        <f>J237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99</v>
      </c>
      <c r="E101" s="186"/>
      <c r="F101" s="186"/>
      <c r="G101" s="186"/>
      <c r="H101" s="186"/>
      <c r="I101" s="186"/>
      <c r="J101" s="187">
        <f>J252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100</v>
      </c>
      <c r="E102" s="186"/>
      <c r="F102" s="186"/>
      <c r="G102" s="186"/>
      <c r="H102" s="186"/>
      <c r="I102" s="186"/>
      <c r="J102" s="187">
        <f>J289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101</v>
      </c>
      <c r="E103" s="186"/>
      <c r="F103" s="186"/>
      <c r="G103" s="186"/>
      <c r="H103" s="186"/>
      <c r="I103" s="186"/>
      <c r="J103" s="187">
        <f>J304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102</v>
      </c>
      <c r="E104" s="186"/>
      <c r="F104" s="186"/>
      <c r="G104" s="186"/>
      <c r="H104" s="186"/>
      <c r="I104" s="186"/>
      <c r="J104" s="187">
        <f>J326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103</v>
      </c>
      <c r="E105" s="186"/>
      <c r="F105" s="186"/>
      <c r="G105" s="186"/>
      <c r="H105" s="186"/>
      <c r="I105" s="186"/>
      <c r="J105" s="187">
        <f>J335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7"/>
      <c r="C106" s="178"/>
      <c r="D106" s="179" t="s">
        <v>104</v>
      </c>
      <c r="E106" s="180"/>
      <c r="F106" s="180"/>
      <c r="G106" s="180"/>
      <c r="H106" s="180"/>
      <c r="I106" s="180"/>
      <c r="J106" s="181">
        <f>J337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3"/>
      <c r="C107" s="184"/>
      <c r="D107" s="185" t="s">
        <v>105</v>
      </c>
      <c r="E107" s="186"/>
      <c r="F107" s="186"/>
      <c r="G107" s="186"/>
      <c r="H107" s="186"/>
      <c r="I107" s="186"/>
      <c r="J107" s="187">
        <f>J338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7"/>
      <c r="C108" s="178"/>
      <c r="D108" s="179" t="s">
        <v>106</v>
      </c>
      <c r="E108" s="180"/>
      <c r="F108" s="180"/>
      <c r="G108" s="180"/>
      <c r="H108" s="180"/>
      <c r="I108" s="180"/>
      <c r="J108" s="181">
        <f>J343</f>
        <v>0</v>
      </c>
      <c r="K108" s="178"/>
      <c r="L108" s="18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3"/>
      <c r="C109" s="184"/>
      <c r="D109" s="185" t="s">
        <v>107</v>
      </c>
      <c r="E109" s="186"/>
      <c r="F109" s="186"/>
      <c r="G109" s="186"/>
      <c r="H109" s="186"/>
      <c r="I109" s="186"/>
      <c r="J109" s="187">
        <f>J344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108</v>
      </c>
      <c r="E110" s="186"/>
      <c r="F110" s="186"/>
      <c r="G110" s="186"/>
      <c r="H110" s="186"/>
      <c r="I110" s="186"/>
      <c r="J110" s="187">
        <f>J351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109</v>
      </c>
      <c r="E111" s="186"/>
      <c r="F111" s="186"/>
      <c r="G111" s="186"/>
      <c r="H111" s="186"/>
      <c r="I111" s="186"/>
      <c r="J111" s="187">
        <f>J354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110</v>
      </c>
      <c r="E112" s="186"/>
      <c r="F112" s="186"/>
      <c r="G112" s="186"/>
      <c r="H112" s="186"/>
      <c r="I112" s="186"/>
      <c r="J112" s="187">
        <f>J356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111</v>
      </c>
      <c r="E113" s="186"/>
      <c r="F113" s="186"/>
      <c r="G113" s="186"/>
      <c r="H113" s="186"/>
      <c r="I113" s="186"/>
      <c r="J113" s="187">
        <f>J358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112</v>
      </c>
      <c r="E114" s="186"/>
      <c r="F114" s="186"/>
      <c r="G114" s="186"/>
      <c r="H114" s="186"/>
      <c r="I114" s="186"/>
      <c r="J114" s="187">
        <f>J361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20" s="2" customFormat="1" ht="6.96" customHeight="1">
      <c r="A120" s="36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24.96" customHeight="1">
      <c r="A121" s="36"/>
      <c r="B121" s="37"/>
      <c r="C121" s="21" t="s">
        <v>113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16</v>
      </c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8"/>
      <c r="D124" s="38"/>
      <c r="E124" s="172" t="str">
        <f>E7</f>
        <v>Polní cesty Tchořovice</v>
      </c>
      <c r="F124" s="30"/>
      <c r="G124" s="30"/>
      <c r="H124" s="30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88</v>
      </c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6.5" customHeight="1">
      <c r="A126" s="36"/>
      <c r="B126" s="37"/>
      <c r="C126" s="38"/>
      <c r="D126" s="38"/>
      <c r="E126" s="74" t="str">
        <f>E9</f>
        <v>202302081 - SO 01 - PC 4</v>
      </c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20</v>
      </c>
      <c r="D128" s="38"/>
      <c r="E128" s="38"/>
      <c r="F128" s="25" t="str">
        <f>F12</f>
        <v xml:space="preserve"> </v>
      </c>
      <c r="G128" s="38"/>
      <c r="H128" s="38"/>
      <c r="I128" s="30" t="s">
        <v>22</v>
      </c>
      <c r="J128" s="77" t="str">
        <f>IF(J12="","",J12)</f>
        <v>20. 2. 2023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6.96" customHeight="1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24</v>
      </c>
      <c r="D130" s="38"/>
      <c r="E130" s="38"/>
      <c r="F130" s="25" t="str">
        <f>E15</f>
        <v xml:space="preserve"> </v>
      </c>
      <c r="G130" s="38"/>
      <c r="H130" s="38"/>
      <c r="I130" s="30" t="s">
        <v>29</v>
      </c>
      <c r="J130" s="34" t="str">
        <f>E21</f>
        <v xml:space="preserve"> 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5.15" customHeight="1">
      <c r="A131" s="36"/>
      <c r="B131" s="37"/>
      <c r="C131" s="30" t="s">
        <v>27</v>
      </c>
      <c r="D131" s="38"/>
      <c r="E131" s="38"/>
      <c r="F131" s="25" t="str">
        <f>IF(E18="","",E18)</f>
        <v>Vyplň údaj</v>
      </c>
      <c r="G131" s="38"/>
      <c r="H131" s="38"/>
      <c r="I131" s="30" t="s">
        <v>31</v>
      </c>
      <c r="J131" s="34" t="str">
        <f>E24</f>
        <v xml:space="preserve"> </v>
      </c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0.32" customHeight="1">
      <c r="A132" s="36"/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11" customFormat="1" ht="29.28" customHeight="1">
      <c r="A133" s="189"/>
      <c r="B133" s="190"/>
      <c r="C133" s="191" t="s">
        <v>114</v>
      </c>
      <c r="D133" s="192" t="s">
        <v>58</v>
      </c>
      <c r="E133" s="192" t="s">
        <v>54</v>
      </c>
      <c r="F133" s="192" t="s">
        <v>55</v>
      </c>
      <c r="G133" s="192" t="s">
        <v>115</v>
      </c>
      <c r="H133" s="192" t="s">
        <v>116</v>
      </c>
      <c r="I133" s="192" t="s">
        <v>117</v>
      </c>
      <c r="J133" s="192" t="s">
        <v>92</v>
      </c>
      <c r="K133" s="193" t="s">
        <v>118</v>
      </c>
      <c r="L133" s="194"/>
      <c r="M133" s="98" t="s">
        <v>1</v>
      </c>
      <c r="N133" s="99" t="s">
        <v>37</v>
      </c>
      <c r="O133" s="99" t="s">
        <v>119</v>
      </c>
      <c r="P133" s="99" t="s">
        <v>120</v>
      </c>
      <c r="Q133" s="99" t="s">
        <v>121</v>
      </c>
      <c r="R133" s="99" t="s">
        <v>122</v>
      </c>
      <c r="S133" s="99" t="s">
        <v>123</v>
      </c>
      <c r="T133" s="100" t="s">
        <v>124</v>
      </c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</row>
    <row r="134" s="2" customFormat="1" ht="22.8" customHeight="1">
      <c r="A134" s="36"/>
      <c r="B134" s="37"/>
      <c r="C134" s="105" t="s">
        <v>125</v>
      </c>
      <c r="D134" s="38"/>
      <c r="E134" s="38"/>
      <c r="F134" s="38"/>
      <c r="G134" s="38"/>
      <c r="H134" s="38"/>
      <c r="I134" s="38"/>
      <c r="J134" s="195">
        <f>BK134</f>
        <v>0</v>
      </c>
      <c r="K134" s="38"/>
      <c r="L134" s="42"/>
      <c r="M134" s="101"/>
      <c r="N134" s="196"/>
      <c r="O134" s="102"/>
      <c r="P134" s="197">
        <f>P135+P337+P343</f>
        <v>0</v>
      </c>
      <c r="Q134" s="102"/>
      <c r="R134" s="197">
        <f>R135+R337+R343</f>
        <v>9311.598699780001</v>
      </c>
      <c r="S134" s="102"/>
      <c r="T134" s="198">
        <f>T135+T337+T343</f>
        <v>185.18212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72</v>
      </c>
      <c r="AU134" s="15" t="s">
        <v>94</v>
      </c>
      <c r="BK134" s="199">
        <f>BK135+BK337+BK343</f>
        <v>0</v>
      </c>
    </row>
    <row r="135" s="12" customFormat="1" ht="25.92" customHeight="1">
      <c r="A135" s="12"/>
      <c r="B135" s="200"/>
      <c r="C135" s="201"/>
      <c r="D135" s="202" t="s">
        <v>72</v>
      </c>
      <c r="E135" s="203" t="s">
        <v>126</v>
      </c>
      <c r="F135" s="203" t="s">
        <v>127</v>
      </c>
      <c r="G135" s="201"/>
      <c r="H135" s="201"/>
      <c r="I135" s="204"/>
      <c r="J135" s="205">
        <f>BK135</f>
        <v>0</v>
      </c>
      <c r="K135" s="201"/>
      <c r="L135" s="206"/>
      <c r="M135" s="207"/>
      <c r="N135" s="208"/>
      <c r="O135" s="208"/>
      <c r="P135" s="209">
        <f>P136+P228+P237+P252+P289+P304+P326+P335</f>
        <v>0</v>
      </c>
      <c r="Q135" s="208"/>
      <c r="R135" s="209">
        <f>R136+R228+R237+R252+R289+R304+R326+R335</f>
        <v>9311.5346997800007</v>
      </c>
      <c r="S135" s="208"/>
      <c r="T135" s="210">
        <f>T136+T228+T237+T252+T289+T304+T326+T335</f>
        <v>185.18212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81</v>
      </c>
      <c r="AT135" s="212" t="s">
        <v>72</v>
      </c>
      <c r="AU135" s="212" t="s">
        <v>73</v>
      </c>
      <c r="AY135" s="211" t="s">
        <v>128</v>
      </c>
      <c r="BK135" s="213">
        <f>BK136+BK228+BK237+BK252+BK289+BK304+BK326+BK335</f>
        <v>0</v>
      </c>
    </row>
    <row r="136" s="12" customFormat="1" ht="22.8" customHeight="1">
      <c r="A136" s="12"/>
      <c r="B136" s="200"/>
      <c r="C136" s="201"/>
      <c r="D136" s="202" t="s">
        <v>72</v>
      </c>
      <c r="E136" s="214" t="s">
        <v>81</v>
      </c>
      <c r="F136" s="214" t="s">
        <v>129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SUM(P137:P227)</f>
        <v>0</v>
      </c>
      <c r="Q136" s="208"/>
      <c r="R136" s="209">
        <f>SUM(R137:R227)</f>
        <v>28.847412799999997</v>
      </c>
      <c r="S136" s="208"/>
      <c r="T136" s="210">
        <f>SUM(T137:T227)</f>
        <v>0.49312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81</v>
      </c>
      <c r="AT136" s="212" t="s">
        <v>72</v>
      </c>
      <c r="AU136" s="212" t="s">
        <v>81</v>
      </c>
      <c r="AY136" s="211" t="s">
        <v>128</v>
      </c>
      <c r="BK136" s="213">
        <f>SUM(BK137:BK227)</f>
        <v>0</v>
      </c>
    </row>
    <row r="137" s="2" customFormat="1" ht="24.15" customHeight="1">
      <c r="A137" s="36"/>
      <c r="B137" s="37"/>
      <c r="C137" s="216" t="s">
        <v>81</v>
      </c>
      <c r="D137" s="216" t="s">
        <v>130</v>
      </c>
      <c r="E137" s="217" t="s">
        <v>131</v>
      </c>
      <c r="F137" s="218" t="s">
        <v>132</v>
      </c>
      <c r="G137" s="219" t="s">
        <v>133</v>
      </c>
      <c r="H137" s="220">
        <v>5.3600000000000003</v>
      </c>
      <c r="I137" s="221"/>
      <c r="J137" s="222">
        <f>ROUND(I137*H137,2)</f>
        <v>0</v>
      </c>
      <c r="K137" s="218" t="s">
        <v>134</v>
      </c>
      <c r="L137" s="42"/>
      <c r="M137" s="223" t="s">
        <v>1</v>
      </c>
      <c r="N137" s="224" t="s">
        <v>38</v>
      </c>
      <c r="O137" s="89"/>
      <c r="P137" s="225">
        <f>O137*H137</f>
        <v>0</v>
      </c>
      <c r="Q137" s="225">
        <v>3.0000000000000001E-05</v>
      </c>
      <c r="R137" s="225">
        <f>Q137*H137</f>
        <v>0.00016080000000000001</v>
      </c>
      <c r="S137" s="225">
        <v>0.091999999999999998</v>
      </c>
      <c r="T137" s="226">
        <f>S137*H137</f>
        <v>0.49312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135</v>
      </c>
      <c r="AT137" s="227" t="s">
        <v>130</v>
      </c>
      <c r="AU137" s="227" t="s">
        <v>83</v>
      </c>
      <c r="AY137" s="15" t="s">
        <v>128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81</v>
      </c>
      <c r="BK137" s="228">
        <f>ROUND(I137*H137,2)</f>
        <v>0</v>
      </c>
      <c r="BL137" s="15" t="s">
        <v>135</v>
      </c>
      <c r="BM137" s="227" t="s">
        <v>136</v>
      </c>
    </row>
    <row r="138" s="13" customFormat="1">
      <c r="A138" s="13"/>
      <c r="B138" s="229"/>
      <c r="C138" s="230"/>
      <c r="D138" s="231" t="s">
        <v>137</v>
      </c>
      <c r="E138" s="232" t="s">
        <v>1</v>
      </c>
      <c r="F138" s="233" t="s">
        <v>138</v>
      </c>
      <c r="G138" s="230"/>
      <c r="H138" s="234">
        <v>5.3600000000000003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137</v>
      </c>
      <c r="AU138" s="240" t="s">
        <v>83</v>
      </c>
      <c r="AV138" s="13" t="s">
        <v>83</v>
      </c>
      <c r="AW138" s="13" t="s">
        <v>30</v>
      </c>
      <c r="AX138" s="13" t="s">
        <v>81</v>
      </c>
      <c r="AY138" s="240" t="s">
        <v>128</v>
      </c>
    </row>
    <row r="139" s="2" customFormat="1" ht="33" customHeight="1">
      <c r="A139" s="36"/>
      <c r="B139" s="37"/>
      <c r="C139" s="216" t="s">
        <v>83</v>
      </c>
      <c r="D139" s="216" t="s">
        <v>130</v>
      </c>
      <c r="E139" s="217" t="s">
        <v>139</v>
      </c>
      <c r="F139" s="218" t="s">
        <v>140</v>
      </c>
      <c r="G139" s="219" t="s">
        <v>141</v>
      </c>
      <c r="H139" s="220">
        <v>306.82999999999998</v>
      </c>
      <c r="I139" s="221"/>
      <c r="J139" s="222">
        <f>ROUND(I139*H139,2)</f>
        <v>0</v>
      </c>
      <c r="K139" s="218" t="s">
        <v>134</v>
      </c>
      <c r="L139" s="42"/>
      <c r="M139" s="223" t="s">
        <v>1</v>
      </c>
      <c r="N139" s="224" t="s">
        <v>38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135</v>
      </c>
      <c r="AT139" s="227" t="s">
        <v>130</v>
      </c>
      <c r="AU139" s="227" t="s">
        <v>83</v>
      </c>
      <c r="AY139" s="15" t="s">
        <v>128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81</v>
      </c>
      <c r="BK139" s="228">
        <f>ROUND(I139*H139,2)</f>
        <v>0</v>
      </c>
      <c r="BL139" s="15" t="s">
        <v>135</v>
      </c>
      <c r="BM139" s="227" t="s">
        <v>142</v>
      </c>
    </row>
    <row r="140" s="2" customFormat="1">
      <c r="A140" s="36"/>
      <c r="B140" s="37"/>
      <c r="C140" s="38"/>
      <c r="D140" s="231" t="s">
        <v>143</v>
      </c>
      <c r="E140" s="38"/>
      <c r="F140" s="241" t="s">
        <v>144</v>
      </c>
      <c r="G140" s="38"/>
      <c r="H140" s="38"/>
      <c r="I140" s="242"/>
      <c r="J140" s="38"/>
      <c r="K140" s="38"/>
      <c r="L140" s="42"/>
      <c r="M140" s="243"/>
      <c r="N140" s="244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143</v>
      </c>
      <c r="AU140" s="15" t="s">
        <v>83</v>
      </c>
    </row>
    <row r="141" s="2" customFormat="1" ht="33" customHeight="1">
      <c r="A141" s="36"/>
      <c r="B141" s="37"/>
      <c r="C141" s="216" t="s">
        <v>145</v>
      </c>
      <c r="D141" s="216" t="s">
        <v>130</v>
      </c>
      <c r="E141" s="217" t="s">
        <v>146</v>
      </c>
      <c r="F141" s="218" t="s">
        <v>147</v>
      </c>
      <c r="G141" s="219" t="s">
        <v>141</v>
      </c>
      <c r="H141" s="220">
        <v>555.60000000000002</v>
      </c>
      <c r="I141" s="221"/>
      <c r="J141" s="222">
        <f>ROUND(I141*H141,2)</f>
        <v>0</v>
      </c>
      <c r="K141" s="218" t="s">
        <v>134</v>
      </c>
      <c r="L141" s="42"/>
      <c r="M141" s="223" t="s">
        <v>1</v>
      </c>
      <c r="N141" s="224" t="s">
        <v>38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135</v>
      </c>
      <c r="AT141" s="227" t="s">
        <v>130</v>
      </c>
      <c r="AU141" s="227" t="s">
        <v>83</v>
      </c>
      <c r="AY141" s="15" t="s">
        <v>128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81</v>
      </c>
      <c r="BK141" s="228">
        <f>ROUND(I141*H141,2)</f>
        <v>0</v>
      </c>
      <c r="BL141" s="15" t="s">
        <v>135</v>
      </c>
      <c r="BM141" s="227" t="s">
        <v>148</v>
      </c>
    </row>
    <row r="142" s="2" customFormat="1">
      <c r="A142" s="36"/>
      <c r="B142" s="37"/>
      <c r="C142" s="38"/>
      <c r="D142" s="231" t="s">
        <v>143</v>
      </c>
      <c r="E142" s="38"/>
      <c r="F142" s="241" t="s">
        <v>149</v>
      </c>
      <c r="G142" s="38"/>
      <c r="H142" s="38"/>
      <c r="I142" s="242"/>
      <c r="J142" s="38"/>
      <c r="K142" s="38"/>
      <c r="L142" s="42"/>
      <c r="M142" s="243"/>
      <c r="N142" s="24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143</v>
      </c>
      <c r="AU142" s="15" t="s">
        <v>83</v>
      </c>
    </row>
    <row r="143" s="13" customFormat="1">
      <c r="A143" s="13"/>
      <c r="B143" s="229"/>
      <c r="C143" s="230"/>
      <c r="D143" s="231" t="s">
        <v>137</v>
      </c>
      <c r="E143" s="232" t="s">
        <v>1</v>
      </c>
      <c r="F143" s="233" t="s">
        <v>150</v>
      </c>
      <c r="G143" s="230"/>
      <c r="H143" s="234">
        <v>555.60000000000002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137</v>
      </c>
      <c r="AU143" s="240" t="s">
        <v>83</v>
      </c>
      <c r="AV143" s="13" t="s">
        <v>83</v>
      </c>
      <c r="AW143" s="13" t="s">
        <v>30</v>
      </c>
      <c r="AX143" s="13" t="s">
        <v>81</v>
      </c>
      <c r="AY143" s="240" t="s">
        <v>128</v>
      </c>
    </row>
    <row r="144" s="2" customFormat="1" ht="33" customHeight="1">
      <c r="A144" s="36"/>
      <c r="B144" s="37"/>
      <c r="C144" s="216" t="s">
        <v>135</v>
      </c>
      <c r="D144" s="216" t="s">
        <v>130</v>
      </c>
      <c r="E144" s="217" t="s">
        <v>151</v>
      </c>
      <c r="F144" s="218" t="s">
        <v>152</v>
      </c>
      <c r="G144" s="219" t="s">
        <v>141</v>
      </c>
      <c r="H144" s="220">
        <v>4171.8400000000001</v>
      </c>
      <c r="I144" s="221"/>
      <c r="J144" s="222">
        <f>ROUND(I144*H144,2)</f>
        <v>0</v>
      </c>
      <c r="K144" s="218" t="s">
        <v>134</v>
      </c>
      <c r="L144" s="42"/>
      <c r="M144" s="223" t="s">
        <v>1</v>
      </c>
      <c r="N144" s="224" t="s">
        <v>38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135</v>
      </c>
      <c r="AT144" s="227" t="s">
        <v>130</v>
      </c>
      <c r="AU144" s="227" t="s">
        <v>83</v>
      </c>
      <c r="AY144" s="15" t="s">
        <v>128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81</v>
      </c>
      <c r="BK144" s="228">
        <f>ROUND(I144*H144,2)</f>
        <v>0</v>
      </c>
      <c r="BL144" s="15" t="s">
        <v>135</v>
      </c>
      <c r="BM144" s="227" t="s">
        <v>153</v>
      </c>
    </row>
    <row r="145" s="2" customFormat="1">
      <c r="A145" s="36"/>
      <c r="B145" s="37"/>
      <c r="C145" s="38"/>
      <c r="D145" s="231" t="s">
        <v>143</v>
      </c>
      <c r="E145" s="38"/>
      <c r="F145" s="241" t="s">
        <v>154</v>
      </c>
      <c r="G145" s="38"/>
      <c r="H145" s="38"/>
      <c r="I145" s="242"/>
      <c r="J145" s="38"/>
      <c r="K145" s="38"/>
      <c r="L145" s="42"/>
      <c r="M145" s="243"/>
      <c r="N145" s="244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143</v>
      </c>
      <c r="AU145" s="15" t="s">
        <v>83</v>
      </c>
    </row>
    <row r="146" s="2" customFormat="1" ht="33" customHeight="1">
      <c r="A146" s="36"/>
      <c r="B146" s="37"/>
      <c r="C146" s="216" t="s">
        <v>155</v>
      </c>
      <c r="D146" s="216" t="s">
        <v>130</v>
      </c>
      <c r="E146" s="217" t="s">
        <v>151</v>
      </c>
      <c r="F146" s="218" t="s">
        <v>152</v>
      </c>
      <c r="G146" s="219" t="s">
        <v>141</v>
      </c>
      <c r="H146" s="220">
        <v>1605.915</v>
      </c>
      <c r="I146" s="221"/>
      <c r="J146" s="222">
        <f>ROUND(I146*H146,2)</f>
        <v>0</v>
      </c>
      <c r="K146" s="218" t="s">
        <v>134</v>
      </c>
      <c r="L146" s="42"/>
      <c r="M146" s="223" t="s">
        <v>1</v>
      </c>
      <c r="N146" s="224" t="s">
        <v>38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135</v>
      </c>
      <c r="AT146" s="227" t="s">
        <v>130</v>
      </c>
      <c r="AU146" s="227" t="s">
        <v>83</v>
      </c>
      <c r="AY146" s="15" t="s">
        <v>128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135</v>
      </c>
      <c r="BM146" s="227" t="s">
        <v>156</v>
      </c>
    </row>
    <row r="147" s="2" customFormat="1">
      <c r="A147" s="36"/>
      <c r="B147" s="37"/>
      <c r="C147" s="38"/>
      <c r="D147" s="231" t="s">
        <v>143</v>
      </c>
      <c r="E147" s="38"/>
      <c r="F147" s="241" t="s">
        <v>157</v>
      </c>
      <c r="G147" s="38"/>
      <c r="H147" s="38"/>
      <c r="I147" s="242"/>
      <c r="J147" s="38"/>
      <c r="K147" s="38"/>
      <c r="L147" s="42"/>
      <c r="M147" s="243"/>
      <c r="N147" s="244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143</v>
      </c>
      <c r="AU147" s="15" t="s">
        <v>83</v>
      </c>
    </row>
    <row r="148" s="13" customFormat="1">
      <c r="A148" s="13"/>
      <c r="B148" s="229"/>
      <c r="C148" s="230"/>
      <c r="D148" s="231" t="s">
        <v>137</v>
      </c>
      <c r="E148" s="232" t="s">
        <v>1</v>
      </c>
      <c r="F148" s="233" t="s">
        <v>158</v>
      </c>
      <c r="G148" s="230"/>
      <c r="H148" s="234">
        <v>1605.915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137</v>
      </c>
      <c r="AU148" s="240" t="s">
        <v>83</v>
      </c>
      <c r="AV148" s="13" t="s">
        <v>83</v>
      </c>
      <c r="AW148" s="13" t="s">
        <v>30</v>
      </c>
      <c r="AX148" s="13" t="s">
        <v>81</v>
      </c>
      <c r="AY148" s="240" t="s">
        <v>128</v>
      </c>
    </row>
    <row r="149" s="2" customFormat="1" ht="37.8" customHeight="1">
      <c r="A149" s="36"/>
      <c r="B149" s="37"/>
      <c r="C149" s="216" t="s">
        <v>159</v>
      </c>
      <c r="D149" s="216" t="s">
        <v>130</v>
      </c>
      <c r="E149" s="217" t="s">
        <v>160</v>
      </c>
      <c r="F149" s="218" t="s">
        <v>161</v>
      </c>
      <c r="G149" s="219" t="s">
        <v>141</v>
      </c>
      <c r="H149" s="220">
        <v>2.3999999999999999</v>
      </c>
      <c r="I149" s="221"/>
      <c r="J149" s="222">
        <f>ROUND(I149*H149,2)</f>
        <v>0</v>
      </c>
      <c r="K149" s="218" t="s">
        <v>134</v>
      </c>
      <c r="L149" s="42"/>
      <c r="M149" s="223" t="s">
        <v>1</v>
      </c>
      <c r="N149" s="224" t="s">
        <v>38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135</v>
      </c>
      <c r="AT149" s="227" t="s">
        <v>130</v>
      </c>
      <c r="AU149" s="227" t="s">
        <v>83</v>
      </c>
      <c r="AY149" s="15" t="s">
        <v>128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81</v>
      </c>
      <c r="BK149" s="228">
        <f>ROUND(I149*H149,2)</f>
        <v>0</v>
      </c>
      <c r="BL149" s="15" t="s">
        <v>135</v>
      </c>
      <c r="BM149" s="227" t="s">
        <v>162</v>
      </c>
    </row>
    <row r="150" s="2" customFormat="1">
      <c r="A150" s="36"/>
      <c r="B150" s="37"/>
      <c r="C150" s="38"/>
      <c r="D150" s="231" t="s">
        <v>143</v>
      </c>
      <c r="E150" s="38"/>
      <c r="F150" s="241" t="s">
        <v>163</v>
      </c>
      <c r="G150" s="38"/>
      <c r="H150" s="38"/>
      <c r="I150" s="242"/>
      <c r="J150" s="38"/>
      <c r="K150" s="38"/>
      <c r="L150" s="42"/>
      <c r="M150" s="243"/>
      <c r="N150" s="244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143</v>
      </c>
      <c r="AU150" s="15" t="s">
        <v>83</v>
      </c>
    </row>
    <row r="151" s="13" customFormat="1">
      <c r="A151" s="13"/>
      <c r="B151" s="229"/>
      <c r="C151" s="230"/>
      <c r="D151" s="231" t="s">
        <v>137</v>
      </c>
      <c r="E151" s="232" t="s">
        <v>1</v>
      </c>
      <c r="F151" s="233" t="s">
        <v>164</v>
      </c>
      <c r="G151" s="230"/>
      <c r="H151" s="234">
        <v>2.3999999999999999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137</v>
      </c>
      <c r="AU151" s="240" t="s">
        <v>83</v>
      </c>
      <c r="AV151" s="13" t="s">
        <v>83</v>
      </c>
      <c r="AW151" s="13" t="s">
        <v>30</v>
      </c>
      <c r="AX151" s="13" t="s">
        <v>81</v>
      </c>
      <c r="AY151" s="240" t="s">
        <v>128</v>
      </c>
    </row>
    <row r="152" s="2" customFormat="1" ht="33" customHeight="1">
      <c r="A152" s="36"/>
      <c r="B152" s="37"/>
      <c r="C152" s="216" t="s">
        <v>165</v>
      </c>
      <c r="D152" s="216" t="s">
        <v>130</v>
      </c>
      <c r="E152" s="217" t="s">
        <v>166</v>
      </c>
      <c r="F152" s="218" t="s">
        <v>167</v>
      </c>
      <c r="G152" s="219" t="s">
        <v>141</v>
      </c>
      <c r="H152" s="220">
        <v>117.59999999999999</v>
      </c>
      <c r="I152" s="221"/>
      <c r="J152" s="222">
        <f>ROUND(I152*H152,2)</f>
        <v>0</v>
      </c>
      <c r="K152" s="218" t="s">
        <v>134</v>
      </c>
      <c r="L152" s="42"/>
      <c r="M152" s="223" t="s">
        <v>1</v>
      </c>
      <c r="N152" s="224" t="s">
        <v>38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135</v>
      </c>
      <c r="AT152" s="227" t="s">
        <v>130</v>
      </c>
      <c r="AU152" s="227" t="s">
        <v>83</v>
      </c>
      <c r="AY152" s="15" t="s">
        <v>128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81</v>
      </c>
      <c r="BK152" s="228">
        <f>ROUND(I152*H152,2)</f>
        <v>0</v>
      </c>
      <c r="BL152" s="15" t="s">
        <v>135</v>
      </c>
      <c r="BM152" s="227" t="s">
        <v>168</v>
      </c>
    </row>
    <row r="153" s="2" customFormat="1">
      <c r="A153" s="36"/>
      <c r="B153" s="37"/>
      <c r="C153" s="38"/>
      <c r="D153" s="231" t="s">
        <v>143</v>
      </c>
      <c r="E153" s="38"/>
      <c r="F153" s="241" t="s">
        <v>169</v>
      </c>
      <c r="G153" s="38"/>
      <c r="H153" s="38"/>
      <c r="I153" s="242"/>
      <c r="J153" s="38"/>
      <c r="K153" s="38"/>
      <c r="L153" s="42"/>
      <c r="M153" s="243"/>
      <c r="N153" s="24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143</v>
      </c>
      <c r="AU153" s="15" t="s">
        <v>83</v>
      </c>
    </row>
    <row r="154" s="13" customFormat="1">
      <c r="A154" s="13"/>
      <c r="B154" s="229"/>
      <c r="C154" s="230"/>
      <c r="D154" s="231" t="s">
        <v>137</v>
      </c>
      <c r="E154" s="232" t="s">
        <v>1</v>
      </c>
      <c r="F154" s="233" t="s">
        <v>170</v>
      </c>
      <c r="G154" s="230"/>
      <c r="H154" s="234">
        <v>117.59999999999999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137</v>
      </c>
      <c r="AU154" s="240" t="s">
        <v>83</v>
      </c>
      <c r="AV154" s="13" t="s">
        <v>83</v>
      </c>
      <c r="AW154" s="13" t="s">
        <v>30</v>
      </c>
      <c r="AX154" s="13" t="s">
        <v>81</v>
      </c>
      <c r="AY154" s="240" t="s">
        <v>128</v>
      </c>
    </row>
    <row r="155" s="2" customFormat="1" ht="37.8" customHeight="1">
      <c r="A155" s="36"/>
      <c r="B155" s="37"/>
      <c r="C155" s="216" t="s">
        <v>171</v>
      </c>
      <c r="D155" s="216" t="s">
        <v>130</v>
      </c>
      <c r="E155" s="217" t="s">
        <v>172</v>
      </c>
      <c r="F155" s="218" t="s">
        <v>173</v>
      </c>
      <c r="G155" s="219" t="s">
        <v>141</v>
      </c>
      <c r="H155" s="220">
        <v>2219.585</v>
      </c>
      <c r="I155" s="221"/>
      <c r="J155" s="222">
        <f>ROUND(I155*H155,2)</f>
        <v>0</v>
      </c>
      <c r="K155" s="218" t="s">
        <v>134</v>
      </c>
      <c r="L155" s="42"/>
      <c r="M155" s="223" t="s">
        <v>1</v>
      </c>
      <c r="N155" s="224" t="s">
        <v>38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135</v>
      </c>
      <c r="AT155" s="227" t="s">
        <v>130</v>
      </c>
      <c r="AU155" s="227" t="s">
        <v>83</v>
      </c>
      <c r="AY155" s="15" t="s">
        <v>128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81</v>
      </c>
      <c r="BK155" s="228">
        <f>ROUND(I155*H155,2)</f>
        <v>0</v>
      </c>
      <c r="BL155" s="15" t="s">
        <v>135</v>
      </c>
      <c r="BM155" s="227" t="s">
        <v>174</v>
      </c>
    </row>
    <row r="156" s="13" customFormat="1">
      <c r="A156" s="13"/>
      <c r="B156" s="229"/>
      <c r="C156" s="230"/>
      <c r="D156" s="231" t="s">
        <v>137</v>
      </c>
      <c r="E156" s="232" t="s">
        <v>1</v>
      </c>
      <c r="F156" s="233" t="s">
        <v>175</v>
      </c>
      <c r="G156" s="230"/>
      <c r="H156" s="234">
        <v>2219.585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137</v>
      </c>
      <c r="AU156" s="240" t="s">
        <v>83</v>
      </c>
      <c r="AV156" s="13" t="s">
        <v>83</v>
      </c>
      <c r="AW156" s="13" t="s">
        <v>30</v>
      </c>
      <c r="AX156" s="13" t="s">
        <v>81</v>
      </c>
      <c r="AY156" s="240" t="s">
        <v>128</v>
      </c>
    </row>
    <row r="157" s="2" customFormat="1" ht="37.8" customHeight="1">
      <c r="A157" s="36"/>
      <c r="B157" s="37"/>
      <c r="C157" s="216" t="s">
        <v>176</v>
      </c>
      <c r="D157" s="216" t="s">
        <v>130</v>
      </c>
      <c r="E157" s="217" t="s">
        <v>177</v>
      </c>
      <c r="F157" s="218" t="s">
        <v>173</v>
      </c>
      <c r="G157" s="219" t="s">
        <v>141</v>
      </c>
      <c r="H157" s="220">
        <v>555.60000000000002</v>
      </c>
      <c r="I157" s="221"/>
      <c r="J157" s="222">
        <f>ROUND(I157*H157,2)</f>
        <v>0</v>
      </c>
      <c r="K157" s="218" t="s">
        <v>134</v>
      </c>
      <c r="L157" s="42"/>
      <c r="M157" s="223" t="s">
        <v>1</v>
      </c>
      <c r="N157" s="224" t="s">
        <v>38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135</v>
      </c>
      <c r="AT157" s="227" t="s">
        <v>130</v>
      </c>
      <c r="AU157" s="227" t="s">
        <v>83</v>
      </c>
      <c r="AY157" s="15" t="s">
        <v>128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81</v>
      </c>
      <c r="BK157" s="228">
        <f>ROUND(I157*H157,2)</f>
        <v>0</v>
      </c>
      <c r="BL157" s="15" t="s">
        <v>135</v>
      </c>
      <c r="BM157" s="227" t="s">
        <v>178</v>
      </c>
    </row>
    <row r="158" s="2" customFormat="1">
      <c r="A158" s="36"/>
      <c r="B158" s="37"/>
      <c r="C158" s="38"/>
      <c r="D158" s="231" t="s">
        <v>143</v>
      </c>
      <c r="E158" s="38"/>
      <c r="F158" s="241" t="s">
        <v>179</v>
      </c>
      <c r="G158" s="38"/>
      <c r="H158" s="38"/>
      <c r="I158" s="242"/>
      <c r="J158" s="38"/>
      <c r="K158" s="38"/>
      <c r="L158" s="42"/>
      <c r="M158" s="243"/>
      <c r="N158" s="244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143</v>
      </c>
      <c r="AU158" s="15" t="s">
        <v>83</v>
      </c>
    </row>
    <row r="159" s="13" customFormat="1">
      <c r="A159" s="13"/>
      <c r="B159" s="229"/>
      <c r="C159" s="230"/>
      <c r="D159" s="231" t="s">
        <v>137</v>
      </c>
      <c r="E159" s="232" t="s">
        <v>1</v>
      </c>
      <c r="F159" s="233" t="s">
        <v>180</v>
      </c>
      <c r="G159" s="230"/>
      <c r="H159" s="234">
        <v>555.60000000000002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137</v>
      </c>
      <c r="AU159" s="240" t="s">
        <v>83</v>
      </c>
      <c r="AV159" s="13" t="s">
        <v>83</v>
      </c>
      <c r="AW159" s="13" t="s">
        <v>30</v>
      </c>
      <c r="AX159" s="13" t="s">
        <v>81</v>
      </c>
      <c r="AY159" s="240" t="s">
        <v>128</v>
      </c>
    </row>
    <row r="160" s="2" customFormat="1" ht="37.8" customHeight="1">
      <c r="A160" s="36"/>
      <c r="B160" s="37"/>
      <c r="C160" s="216" t="s">
        <v>181</v>
      </c>
      <c r="D160" s="216" t="s">
        <v>130</v>
      </c>
      <c r="E160" s="217" t="s">
        <v>182</v>
      </c>
      <c r="F160" s="218" t="s">
        <v>183</v>
      </c>
      <c r="G160" s="219" t="s">
        <v>141</v>
      </c>
      <c r="H160" s="220">
        <v>3540.614</v>
      </c>
      <c r="I160" s="221"/>
      <c r="J160" s="222">
        <f>ROUND(I160*H160,2)</f>
        <v>0</v>
      </c>
      <c r="K160" s="218" t="s">
        <v>134</v>
      </c>
      <c r="L160" s="42"/>
      <c r="M160" s="223" t="s">
        <v>1</v>
      </c>
      <c r="N160" s="224" t="s">
        <v>38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135</v>
      </c>
      <c r="AT160" s="227" t="s">
        <v>130</v>
      </c>
      <c r="AU160" s="227" t="s">
        <v>83</v>
      </c>
      <c r="AY160" s="15" t="s">
        <v>128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81</v>
      </c>
      <c r="BK160" s="228">
        <f>ROUND(I160*H160,2)</f>
        <v>0</v>
      </c>
      <c r="BL160" s="15" t="s">
        <v>135</v>
      </c>
      <c r="BM160" s="227" t="s">
        <v>184</v>
      </c>
    </row>
    <row r="161" s="2" customFormat="1">
      <c r="A161" s="36"/>
      <c r="B161" s="37"/>
      <c r="C161" s="38"/>
      <c r="D161" s="231" t="s">
        <v>143</v>
      </c>
      <c r="E161" s="38"/>
      <c r="F161" s="241" t="s">
        <v>185</v>
      </c>
      <c r="G161" s="38"/>
      <c r="H161" s="38"/>
      <c r="I161" s="242"/>
      <c r="J161" s="38"/>
      <c r="K161" s="38"/>
      <c r="L161" s="42"/>
      <c r="M161" s="243"/>
      <c r="N161" s="24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143</v>
      </c>
      <c r="AU161" s="15" t="s">
        <v>83</v>
      </c>
    </row>
    <row r="162" s="13" customFormat="1">
      <c r="A162" s="13"/>
      <c r="B162" s="229"/>
      <c r="C162" s="230"/>
      <c r="D162" s="231" t="s">
        <v>137</v>
      </c>
      <c r="E162" s="232" t="s">
        <v>1</v>
      </c>
      <c r="F162" s="233" t="s">
        <v>186</v>
      </c>
      <c r="G162" s="230"/>
      <c r="H162" s="234">
        <v>3540.614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137</v>
      </c>
      <c r="AU162" s="240" t="s">
        <v>83</v>
      </c>
      <c r="AV162" s="13" t="s">
        <v>83</v>
      </c>
      <c r="AW162" s="13" t="s">
        <v>30</v>
      </c>
      <c r="AX162" s="13" t="s">
        <v>81</v>
      </c>
      <c r="AY162" s="240" t="s">
        <v>128</v>
      </c>
    </row>
    <row r="163" s="2" customFormat="1" ht="24.15" customHeight="1">
      <c r="A163" s="36"/>
      <c r="B163" s="37"/>
      <c r="C163" s="216" t="s">
        <v>187</v>
      </c>
      <c r="D163" s="216" t="s">
        <v>130</v>
      </c>
      <c r="E163" s="217" t="s">
        <v>188</v>
      </c>
      <c r="F163" s="218" t="s">
        <v>189</v>
      </c>
      <c r="G163" s="219" t="s">
        <v>141</v>
      </c>
      <c r="H163" s="220">
        <v>306.82999999999998</v>
      </c>
      <c r="I163" s="221"/>
      <c r="J163" s="222">
        <f>ROUND(I163*H163,2)</f>
        <v>0</v>
      </c>
      <c r="K163" s="218" t="s">
        <v>134</v>
      </c>
      <c r="L163" s="42"/>
      <c r="M163" s="223" t="s">
        <v>1</v>
      </c>
      <c r="N163" s="224" t="s">
        <v>38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135</v>
      </c>
      <c r="AT163" s="227" t="s">
        <v>130</v>
      </c>
      <c r="AU163" s="227" t="s">
        <v>83</v>
      </c>
      <c r="AY163" s="15" t="s">
        <v>128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81</v>
      </c>
      <c r="BK163" s="228">
        <f>ROUND(I163*H163,2)</f>
        <v>0</v>
      </c>
      <c r="BL163" s="15" t="s">
        <v>135</v>
      </c>
      <c r="BM163" s="227" t="s">
        <v>190</v>
      </c>
    </row>
    <row r="164" s="2" customFormat="1" ht="16.5" customHeight="1">
      <c r="A164" s="36"/>
      <c r="B164" s="37"/>
      <c r="C164" s="216" t="s">
        <v>8</v>
      </c>
      <c r="D164" s="216" t="s">
        <v>130</v>
      </c>
      <c r="E164" s="217" t="s">
        <v>191</v>
      </c>
      <c r="F164" s="218" t="s">
        <v>192</v>
      </c>
      <c r="G164" s="219" t="s">
        <v>141</v>
      </c>
      <c r="H164" s="220">
        <v>4478.6800000000003</v>
      </c>
      <c r="I164" s="221"/>
      <c r="J164" s="222">
        <f>ROUND(I164*H164,2)</f>
        <v>0</v>
      </c>
      <c r="K164" s="218" t="s">
        <v>134</v>
      </c>
      <c r="L164" s="42"/>
      <c r="M164" s="223" t="s">
        <v>1</v>
      </c>
      <c r="N164" s="224" t="s">
        <v>38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135</v>
      </c>
      <c r="AT164" s="227" t="s">
        <v>130</v>
      </c>
      <c r="AU164" s="227" t="s">
        <v>83</v>
      </c>
      <c r="AY164" s="15" t="s">
        <v>128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81</v>
      </c>
      <c r="BK164" s="228">
        <f>ROUND(I164*H164,2)</f>
        <v>0</v>
      </c>
      <c r="BL164" s="15" t="s">
        <v>135</v>
      </c>
      <c r="BM164" s="227" t="s">
        <v>193</v>
      </c>
    </row>
    <row r="165" s="2" customFormat="1" ht="16.5" customHeight="1">
      <c r="A165" s="36"/>
      <c r="B165" s="37"/>
      <c r="C165" s="216" t="s">
        <v>194</v>
      </c>
      <c r="D165" s="216" t="s">
        <v>130</v>
      </c>
      <c r="E165" s="217" t="s">
        <v>191</v>
      </c>
      <c r="F165" s="218" t="s">
        <v>192</v>
      </c>
      <c r="G165" s="219" t="s">
        <v>141</v>
      </c>
      <c r="H165" s="220">
        <v>1605.915</v>
      </c>
      <c r="I165" s="221"/>
      <c r="J165" s="222">
        <f>ROUND(I165*H165,2)</f>
        <v>0</v>
      </c>
      <c r="K165" s="218" t="s">
        <v>134</v>
      </c>
      <c r="L165" s="42"/>
      <c r="M165" s="223" t="s">
        <v>1</v>
      </c>
      <c r="N165" s="224" t="s">
        <v>38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135</v>
      </c>
      <c r="AT165" s="227" t="s">
        <v>130</v>
      </c>
      <c r="AU165" s="227" t="s">
        <v>83</v>
      </c>
      <c r="AY165" s="15" t="s">
        <v>128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81</v>
      </c>
      <c r="BK165" s="228">
        <f>ROUND(I165*H165,2)</f>
        <v>0</v>
      </c>
      <c r="BL165" s="15" t="s">
        <v>135</v>
      </c>
      <c r="BM165" s="227" t="s">
        <v>195</v>
      </c>
    </row>
    <row r="166" s="2" customFormat="1">
      <c r="A166" s="36"/>
      <c r="B166" s="37"/>
      <c r="C166" s="38"/>
      <c r="D166" s="231" t="s">
        <v>143</v>
      </c>
      <c r="E166" s="38"/>
      <c r="F166" s="241" t="s">
        <v>185</v>
      </c>
      <c r="G166" s="38"/>
      <c r="H166" s="38"/>
      <c r="I166" s="242"/>
      <c r="J166" s="38"/>
      <c r="K166" s="38"/>
      <c r="L166" s="42"/>
      <c r="M166" s="243"/>
      <c r="N166" s="244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143</v>
      </c>
      <c r="AU166" s="15" t="s">
        <v>83</v>
      </c>
    </row>
    <row r="167" s="13" customFormat="1">
      <c r="A167" s="13"/>
      <c r="B167" s="229"/>
      <c r="C167" s="230"/>
      <c r="D167" s="231" t="s">
        <v>137</v>
      </c>
      <c r="E167" s="232" t="s">
        <v>1</v>
      </c>
      <c r="F167" s="233" t="s">
        <v>196</v>
      </c>
      <c r="G167" s="230"/>
      <c r="H167" s="234">
        <v>1605.915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137</v>
      </c>
      <c r="AU167" s="240" t="s">
        <v>83</v>
      </c>
      <c r="AV167" s="13" t="s">
        <v>83</v>
      </c>
      <c r="AW167" s="13" t="s">
        <v>30</v>
      </c>
      <c r="AX167" s="13" t="s">
        <v>81</v>
      </c>
      <c r="AY167" s="240" t="s">
        <v>128</v>
      </c>
    </row>
    <row r="168" s="2" customFormat="1" ht="24.15" customHeight="1">
      <c r="A168" s="36"/>
      <c r="B168" s="37"/>
      <c r="C168" s="216" t="s">
        <v>197</v>
      </c>
      <c r="D168" s="216" t="s">
        <v>130</v>
      </c>
      <c r="E168" s="217" t="s">
        <v>198</v>
      </c>
      <c r="F168" s="218" t="s">
        <v>199</v>
      </c>
      <c r="G168" s="219" t="s">
        <v>141</v>
      </c>
      <c r="H168" s="220">
        <v>2.3999999999999999</v>
      </c>
      <c r="I168" s="221"/>
      <c r="J168" s="222">
        <f>ROUND(I168*H168,2)</f>
        <v>0</v>
      </c>
      <c r="K168" s="218" t="s">
        <v>134</v>
      </c>
      <c r="L168" s="42"/>
      <c r="M168" s="223" t="s">
        <v>1</v>
      </c>
      <c r="N168" s="224" t="s">
        <v>38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135</v>
      </c>
      <c r="AT168" s="227" t="s">
        <v>130</v>
      </c>
      <c r="AU168" s="227" t="s">
        <v>83</v>
      </c>
      <c r="AY168" s="15" t="s">
        <v>128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81</v>
      </c>
      <c r="BK168" s="228">
        <f>ROUND(I168*H168,2)</f>
        <v>0</v>
      </c>
      <c r="BL168" s="15" t="s">
        <v>135</v>
      </c>
      <c r="BM168" s="227" t="s">
        <v>200</v>
      </c>
    </row>
    <row r="169" s="2" customFormat="1">
      <c r="A169" s="36"/>
      <c r="B169" s="37"/>
      <c r="C169" s="38"/>
      <c r="D169" s="231" t="s">
        <v>143</v>
      </c>
      <c r="E169" s="38"/>
      <c r="F169" s="241" t="s">
        <v>201</v>
      </c>
      <c r="G169" s="38"/>
      <c r="H169" s="38"/>
      <c r="I169" s="242"/>
      <c r="J169" s="38"/>
      <c r="K169" s="38"/>
      <c r="L169" s="42"/>
      <c r="M169" s="243"/>
      <c r="N169" s="244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143</v>
      </c>
      <c r="AU169" s="15" t="s">
        <v>83</v>
      </c>
    </row>
    <row r="170" s="13" customFormat="1">
      <c r="A170" s="13"/>
      <c r="B170" s="229"/>
      <c r="C170" s="230"/>
      <c r="D170" s="231" t="s">
        <v>137</v>
      </c>
      <c r="E170" s="232" t="s">
        <v>1</v>
      </c>
      <c r="F170" s="233" t="s">
        <v>164</v>
      </c>
      <c r="G170" s="230"/>
      <c r="H170" s="234">
        <v>2.3999999999999999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137</v>
      </c>
      <c r="AU170" s="240" t="s">
        <v>83</v>
      </c>
      <c r="AV170" s="13" t="s">
        <v>83</v>
      </c>
      <c r="AW170" s="13" t="s">
        <v>30</v>
      </c>
      <c r="AX170" s="13" t="s">
        <v>81</v>
      </c>
      <c r="AY170" s="240" t="s">
        <v>128</v>
      </c>
    </row>
    <row r="171" s="2" customFormat="1" ht="16.5" customHeight="1">
      <c r="A171" s="36"/>
      <c r="B171" s="37"/>
      <c r="C171" s="245" t="s">
        <v>202</v>
      </c>
      <c r="D171" s="245" t="s">
        <v>203</v>
      </c>
      <c r="E171" s="246" t="s">
        <v>204</v>
      </c>
      <c r="F171" s="247" t="s">
        <v>205</v>
      </c>
      <c r="G171" s="248" t="s">
        <v>206</v>
      </c>
      <c r="H171" s="249">
        <v>4.2000000000000002</v>
      </c>
      <c r="I171" s="250"/>
      <c r="J171" s="251">
        <f>ROUND(I171*H171,2)</f>
        <v>0</v>
      </c>
      <c r="K171" s="247" t="s">
        <v>134</v>
      </c>
      <c r="L171" s="252"/>
      <c r="M171" s="253" t="s">
        <v>1</v>
      </c>
      <c r="N171" s="254" t="s">
        <v>38</v>
      </c>
      <c r="O171" s="89"/>
      <c r="P171" s="225">
        <f>O171*H171</f>
        <v>0</v>
      </c>
      <c r="Q171" s="225">
        <v>1</v>
      </c>
      <c r="R171" s="225">
        <f>Q171*H171</f>
        <v>4.2000000000000002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171</v>
      </c>
      <c r="AT171" s="227" t="s">
        <v>203</v>
      </c>
      <c r="AU171" s="227" t="s">
        <v>83</v>
      </c>
      <c r="AY171" s="15" t="s">
        <v>128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135</v>
      </c>
      <c r="BM171" s="227" t="s">
        <v>207</v>
      </c>
    </row>
    <row r="172" s="13" customFormat="1">
      <c r="A172" s="13"/>
      <c r="B172" s="229"/>
      <c r="C172" s="230"/>
      <c r="D172" s="231" t="s">
        <v>137</v>
      </c>
      <c r="E172" s="232" t="s">
        <v>1</v>
      </c>
      <c r="F172" s="233" t="s">
        <v>208</v>
      </c>
      <c r="G172" s="230"/>
      <c r="H172" s="234">
        <v>4.2000000000000002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137</v>
      </c>
      <c r="AU172" s="240" t="s">
        <v>83</v>
      </c>
      <c r="AV172" s="13" t="s">
        <v>83</v>
      </c>
      <c r="AW172" s="13" t="s">
        <v>30</v>
      </c>
      <c r="AX172" s="13" t="s">
        <v>81</v>
      </c>
      <c r="AY172" s="240" t="s">
        <v>128</v>
      </c>
    </row>
    <row r="173" s="2" customFormat="1" ht="24.15" customHeight="1">
      <c r="A173" s="36"/>
      <c r="B173" s="37"/>
      <c r="C173" s="216" t="s">
        <v>209</v>
      </c>
      <c r="D173" s="216" t="s">
        <v>130</v>
      </c>
      <c r="E173" s="217" t="s">
        <v>210</v>
      </c>
      <c r="F173" s="218" t="s">
        <v>211</v>
      </c>
      <c r="G173" s="219" t="s">
        <v>141</v>
      </c>
      <c r="H173" s="220">
        <v>1055.126</v>
      </c>
      <c r="I173" s="221"/>
      <c r="J173" s="222">
        <f>ROUND(I173*H173,2)</f>
        <v>0</v>
      </c>
      <c r="K173" s="218" t="s">
        <v>134</v>
      </c>
      <c r="L173" s="42"/>
      <c r="M173" s="223" t="s">
        <v>1</v>
      </c>
      <c r="N173" s="224" t="s">
        <v>38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135</v>
      </c>
      <c r="AT173" s="227" t="s">
        <v>130</v>
      </c>
      <c r="AU173" s="227" t="s">
        <v>83</v>
      </c>
      <c r="AY173" s="15" t="s">
        <v>128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81</v>
      </c>
      <c r="BK173" s="228">
        <f>ROUND(I173*H173,2)</f>
        <v>0</v>
      </c>
      <c r="BL173" s="15" t="s">
        <v>135</v>
      </c>
      <c r="BM173" s="227" t="s">
        <v>212</v>
      </c>
    </row>
    <row r="174" s="13" customFormat="1">
      <c r="A174" s="13"/>
      <c r="B174" s="229"/>
      <c r="C174" s="230"/>
      <c r="D174" s="231" t="s">
        <v>137</v>
      </c>
      <c r="E174" s="232" t="s">
        <v>1</v>
      </c>
      <c r="F174" s="233" t="s">
        <v>213</v>
      </c>
      <c r="G174" s="230"/>
      <c r="H174" s="234">
        <v>1055.126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137</v>
      </c>
      <c r="AU174" s="240" t="s">
        <v>83</v>
      </c>
      <c r="AV174" s="13" t="s">
        <v>83</v>
      </c>
      <c r="AW174" s="13" t="s">
        <v>30</v>
      </c>
      <c r="AX174" s="13" t="s">
        <v>81</v>
      </c>
      <c r="AY174" s="240" t="s">
        <v>128</v>
      </c>
    </row>
    <row r="175" s="2" customFormat="1" ht="33" customHeight="1">
      <c r="A175" s="36"/>
      <c r="B175" s="37"/>
      <c r="C175" s="216" t="s">
        <v>214</v>
      </c>
      <c r="D175" s="216" t="s">
        <v>130</v>
      </c>
      <c r="E175" s="217" t="s">
        <v>215</v>
      </c>
      <c r="F175" s="218" t="s">
        <v>216</v>
      </c>
      <c r="G175" s="219" t="s">
        <v>133</v>
      </c>
      <c r="H175" s="220">
        <v>5556</v>
      </c>
      <c r="I175" s="221"/>
      <c r="J175" s="222">
        <f>ROUND(I175*H175,2)</f>
        <v>0</v>
      </c>
      <c r="K175" s="218" t="s">
        <v>134</v>
      </c>
      <c r="L175" s="42"/>
      <c r="M175" s="223" t="s">
        <v>1</v>
      </c>
      <c r="N175" s="224" t="s">
        <v>38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135</v>
      </c>
      <c r="AT175" s="227" t="s">
        <v>130</v>
      </c>
      <c r="AU175" s="227" t="s">
        <v>83</v>
      </c>
      <c r="AY175" s="15" t="s">
        <v>128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81</v>
      </c>
      <c r="BK175" s="228">
        <f>ROUND(I175*H175,2)</f>
        <v>0</v>
      </c>
      <c r="BL175" s="15" t="s">
        <v>135</v>
      </c>
      <c r="BM175" s="227" t="s">
        <v>217</v>
      </c>
    </row>
    <row r="176" s="13" customFormat="1">
      <c r="A176" s="13"/>
      <c r="B176" s="229"/>
      <c r="C176" s="230"/>
      <c r="D176" s="231" t="s">
        <v>137</v>
      </c>
      <c r="E176" s="232" t="s">
        <v>1</v>
      </c>
      <c r="F176" s="233" t="s">
        <v>218</v>
      </c>
      <c r="G176" s="230"/>
      <c r="H176" s="234">
        <v>5556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137</v>
      </c>
      <c r="AU176" s="240" t="s">
        <v>83</v>
      </c>
      <c r="AV176" s="13" t="s">
        <v>83</v>
      </c>
      <c r="AW176" s="13" t="s">
        <v>30</v>
      </c>
      <c r="AX176" s="13" t="s">
        <v>81</v>
      </c>
      <c r="AY176" s="240" t="s">
        <v>128</v>
      </c>
    </row>
    <row r="177" s="2" customFormat="1" ht="24.15" customHeight="1">
      <c r="A177" s="36"/>
      <c r="B177" s="37"/>
      <c r="C177" s="216" t="s">
        <v>219</v>
      </c>
      <c r="D177" s="216" t="s">
        <v>130</v>
      </c>
      <c r="E177" s="217" t="s">
        <v>220</v>
      </c>
      <c r="F177" s="218" t="s">
        <v>221</v>
      </c>
      <c r="G177" s="219" t="s">
        <v>133</v>
      </c>
      <c r="H177" s="220">
        <v>5555.6000000000004</v>
      </c>
      <c r="I177" s="221"/>
      <c r="J177" s="222">
        <f>ROUND(I177*H177,2)</f>
        <v>0</v>
      </c>
      <c r="K177" s="218" t="s">
        <v>134</v>
      </c>
      <c r="L177" s="42"/>
      <c r="M177" s="223" t="s">
        <v>1</v>
      </c>
      <c r="N177" s="224" t="s">
        <v>38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135</v>
      </c>
      <c r="AT177" s="227" t="s">
        <v>130</v>
      </c>
      <c r="AU177" s="227" t="s">
        <v>83</v>
      </c>
      <c r="AY177" s="15" t="s">
        <v>128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81</v>
      </c>
      <c r="BK177" s="228">
        <f>ROUND(I177*H177,2)</f>
        <v>0</v>
      </c>
      <c r="BL177" s="15" t="s">
        <v>135</v>
      </c>
      <c r="BM177" s="227" t="s">
        <v>222</v>
      </c>
    </row>
    <row r="178" s="2" customFormat="1">
      <c r="A178" s="36"/>
      <c r="B178" s="37"/>
      <c r="C178" s="38"/>
      <c r="D178" s="231" t="s">
        <v>143</v>
      </c>
      <c r="E178" s="38"/>
      <c r="F178" s="241" t="s">
        <v>223</v>
      </c>
      <c r="G178" s="38"/>
      <c r="H178" s="38"/>
      <c r="I178" s="242"/>
      <c r="J178" s="38"/>
      <c r="K178" s="38"/>
      <c r="L178" s="42"/>
      <c r="M178" s="243"/>
      <c r="N178" s="244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143</v>
      </c>
      <c r="AU178" s="15" t="s">
        <v>83</v>
      </c>
    </row>
    <row r="179" s="13" customFormat="1">
      <c r="A179" s="13"/>
      <c r="B179" s="229"/>
      <c r="C179" s="230"/>
      <c r="D179" s="231" t="s">
        <v>137</v>
      </c>
      <c r="E179" s="232" t="s">
        <v>1</v>
      </c>
      <c r="F179" s="233" t="s">
        <v>224</v>
      </c>
      <c r="G179" s="230"/>
      <c r="H179" s="234">
        <v>5555.6000000000004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137</v>
      </c>
      <c r="AU179" s="240" t="s">
        <v>83</v>
      </c>
      <c r="AV179" s="13" t="s">
        <v>83</v>
      </c>
      <c r="AW179" s="13" t="s">
        <v>30</v>
      </c>
      <c r="AX179" s="13" t="s">
        <v>81</v>
      </c>
      <c r="AY179" s="240" t="s">
        <v>128</v>
      </c>
    </row>
    <row r="180" s="2" customFormat="1" ht="16.5" customHeight="1">
      <c r="A180" s="36"/>
      <c r="B180" s="37"/>
      <c r="C180" s="245" t="s">
        <v>225</v>
      </c>
      <c r="D180" s="245" t="s">
        <v>203</v>
      </c>
      <c r="E180" s="246" t="s">
        <v>226</v>
      </c>
      <c r="F180" s="247" t="s">
        <v>227</v>
      </c>
      <c r="G180" s="248" t="s">
        <v>228</v>
      </c>
      <c r="H180" s="249">
        <v>111.112</v>
      </c>
      <c r="I180" s="250"/>
      <c r="J180" s="251">
        <f>ROUND(I180*H180,2)</f>
        <v>0</v>
      </c>
      <c r="K180" s="247" t="s">
        <v>134</v>
      </c>
      <c r="L180" s="252"/>
      <c r="M180" s="253" t="s">
        <v>1</v>
      </c>
      <c r="N180" s="254" t="s">
        <v>38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171</v>
      </c>
      <c r="AT180" s="227" t="s">
        <v>203</v>
      </c>
      <c r="AU180" s="227" t="s">
        <v>83</v>
      </c>
      <c r="AY180" s="15" t="s">
        <v>128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81</v>
      </c>
      <c r="BK180" s="228">
        <f>ROUND(I180*H180,2)</f>
        <v>0</v>
      </c>
      <c r="BL180" s="15" t="s">
        <v>135</v>
      </c>
      <c r="BM180" s="227" t="s">
        <v>229</v>
      </c>
    </row>
    <row r="181" s="13" customFormat="1">
      <c r="A181" s="13"/>
      <c r="B181" s="229"/>
      <c r="C181" s="230"/>
      <c r="D181" s="231" t="s">
        <v>137</v>
      </c>
      <c r="E181" s="232" t="s">
        <v>1</v>
      </c>
      <c r="F181" s="233" t="s">
        <v>230</v>
      </c>
      <c r="G181" s="230"/>
      <c r="H181" s="234">
        <v>111.112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137</v>
      </c>
      <c r="AU181" s="240" t="s">
        <v>83</v>
      </c>
      <c r="AV181" s="13" t="s">
        <v>83</v>
      </c>
      <c r="AW181" s="13" t="s">
        <v>30</v>
      </c>
      <c r="AX181" s="13" t="s">
        <v>81</v>
      </c>
      <c r="AY181" s="240" t="s">
        <v>128</v>
      </c>
    </row>
    <row r="182" s="2" customFormat="1" ht="16.5" customHeight="1">
      <c r="A182" s="36"/>
      <c r="B182" s="37"/>
      <c r="C182" s="245" t="s">
        <v>231</v>
      </c>
      <c r="D182" s="245" t="s">
        <v>203</v>
      </c>
      <c r="E182" s="246" t="s">
        <v>232</v>
      </c>
      <c r="F182" s="247" t="s">
        <v>233</v>
      </c>
      <c r="G182" s="248" t="s">
        <v>228</v>
      </c>
      <c r="H182" s="249">
        <v>83.334000000000003</v>
      </c>
      <c r="I182" s="250"/>
      <c r="J182" s="251">
        <f>ROUND(I182*H182,2)</f>
        <v>0</v>
      </c>
      <c r="K182" s="247" t="s">
        <v>134</v>
      </c>
      <c r="L182" s="252"/>
      <c r="M182" s="253" t="s">
        <v>1</v>
      </c>
      <c r="N182" s="254" t="s">
        <v>38</v>
      </c>
      <c r="O182" s="89"/>
      <c r="P182" s="225">
        <f>O182*H182</f>
        <v>0</v>
      </c>
      <c r="Q182" s="225">
        <v>0.001</v>
      </c>
      <c r="R182" s="225">
        <f>Q182*H182</f>
        <v>0.083334000000000005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171</v>
      </c>
      <c r="AT182" s="227" t="s">
        <v>203</v>
      </c>
      <c r="AU182" s="227" t="s">
        <v>83</v>
      </c>
      <c r="AY182" s="15" t="s">
        <v>128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81</v>
      </c>
      <c r="BK182" s="228">
        <f>ROUND(I182*H182,2)</f>
        <v>0</v>
      </c>
      <c r="BL182" s="15" t="s">
        <v>135</v>
      </c>
      <c r="BM182" s="227" t="s">
        <v>234</v>
      </c>
    </row>
    <row r="183" s="13" customFormat="1">
      <c r="A183" s="13"/>
      <c r="B183" s="229"/>
      <c r="C183" s="230"/>
      <c r="D183" s="231" t="s">
        <v>137</v>
      </c>
      <c r="E183" s="232" t="s">
        <v>1</v>
      </c>
      <c r="F183" s="233" t="s">
        <v>235</v>
      </c>
      <c r="G183" s="230"/>
      <c r="H183" s="234">
        <v>83.334000000000003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137</v>
      </c>
      <c r="AU183" s="240" t="s">
        <v>83</v>
      </c>
      <c r="AV183" s="13" t="s">
        <v>83</v>
      </c>
      <c r="AW183" s="13" t="s">
        <v>30</v>
      </c>
      <c r="AX183" s="13" t="s">
        <v>81</v>
      </c>
      <c r="AY183" s="240" t="s">
        <v>128</v>
      </c>
    </row>
    <row r="184" s="2" customFormat="1" ht="24.15" customHeight="1">
      <c r="A184" s="36"/>
      <c r="B184" s="37"/>
      <c r="C184" s="216" t="s">
        <v>7</v>
      </c>
      <c r="D184" s="216" t="s">
        <v>130</v>
      </c>
      <c r="E184" s="217" t="s">
        <v>236</v>
      </c>
      <c r="F184" s="218" t="s">
        <v>237</v>
      </c>
      <c r="G184" s="219" t="s">
        <v>133</v>
      </c>
      <c r="H184" s="220">
        <v>6394.6999999999998</v>
      </c>
      <c r="I184" s="221"/>
      <c r="J184" s="222">
        <f>ROUND(I184*H184,2)</f>
        <v>0</v>
      </c>
      <c r="K184" s="218" t="s">
        <v>134</v>
      </c>
      <c r="L184" s="42"/>
      <c r="M184" s="223" t="s">
        <v>1</v>
      </c>
      <c r="N184" s="224" t="s">
        <v>38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135</v>
      </c>
      <c r="AT184" s="227" t="s">
        <v>130</v>
      </c>
      <c r="AU184" s="227" t="s">
        <v>83</v>
      </c>
      <c r="AY184" s="15" t="s">
        <v>128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81</v>
      </c>
      <c r="BK184" s="228">
        <f>ROUND(I184*H184,2)</f>
        <v>0</v>
      </c>
      <c r="BL184" s="15" t="s">
        <v>135</v>
      </c>
      <c r="BM184" s="227" t="s">
        <v>238</v>
      </c>
    </row>
    <row r="185" s="13" customFormat="1">
      <c r="A185" s="13"/>
      <c r="B185" s="229"/>
      <c r="C185" s="230"/>
      <c r="D185" s="231" t="s">
        <v>137</v>
      </c>
      <c r="E185" s="232" t="s">
        <v>1</v>
      </c>
      <c r="F185" s="233" t="s">
        <v>239</v>
      </c>
      <c r="G185" s="230"/>
      <c r="H185" s="234">
        <v>6394.6999999999998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137</v>
      </c>
      <c r="AU185" s="240" t="s">
        <v>83</v>
      </c>
      <c r="AV185" s="13" t="s">
        <v>83</v>
      </c>
      <c r="AW185" s="13" t="s">
        <v>30</v>
      </c>
      <c r="AX185" s="13" t="s">
        <v>81</v>
      </c>
      <c r="AY185" s="240" t="s">
        <v>128</v>
      </c>
    </row>
    <row r="186" s="2" customFormat="1" ht="16.5" customHeight="1">
      <c r="A186" s="36"/>
      <c r="B186" s="37"/>
      <c r="C186" s="216" t="s">
        <v>240</v>
      </c>
      <c r="D186" s="216" t="s">
        <v>130</v>
      </c>
      <c r="E186" s="217" t="s">
        <v>241</v>
      </c>
      <c r="F186" s="218" t="s">
        <v>242</v>
      </c>
      <c r="G186" s="219" t="s">
        <v>133</v>
      </c>
      <c r="H186" s="220">
        <v>5555.6000000000004</v>
      </c>
      <c r="I186" s="221"/>
      <c r="J186" s="222">
        <f>ROUND(I186*H186,2)</f>
        <v>0</v>
      </c>
      <c r="K186" s="218" t="s">
        <v>134</v>
      </c>
      <c r="L186" s="42"/>
      <c r="M186" s="223" t="s">
        <v>1</v>
      </c>
      <c r="N186" s="224" t="s">
        <v>38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135</v>
      </c>
      <c r="AT186" s="227" t="s">
        <v>130</v>
      </c>
      <c r="AU186" s="227" t="s">
        <v>83</v>
      </c>
      <c r="AY186" s="15" t="s">
        <v>128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81</v>
      </c>
      <c r="BK186" s="228">
        <f>ROUND(I186*H186,2)</f>
        <v>0</v>
      </c>
      <c r="BL186" s="15" t="s">
        <v>135</v>
      </c>
      <c r="BM186" s="227" t="s">
        <v>243</v>
      </c>
    </row>
    <row r="187" s="13" customFormat="1">
      <c r="A187" s="13"/>
      <c r="B187" s="229"/>
      <c r="C187" s="230"/>
      <c r="D187" s="231" t="s">
        <v>137</v>
      </c>
      <c r="E187" s="232" t="s">
        <v>1</v>
      </c>
      <c r="F187" s="233" t="s">
        <v>224</v>
      </c>
      <c r="G187" s="230"/>
      <c r="H187" s="234">
        <v>5555.6000000000004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137</v>
      </c>
      <c r="AU187" s="240" t="s">
        <v>83</v>
      </c>
      <c r="AV187" s="13" t="s">
        <v>83</v>
      </c>
      <c r="AW187" s="13" t="s">
        <v>30</v>
      </c>
      <c r="AX187" s="13" t="s">
        <v>81</v>
      </c>
      <c r="AY187" s="240" t="s">
        <v>128</v>
      </c>
    </row>
    <row r="188" s="2" customFormat="1" ht="37.8" customHeight="1">
      <c r="A188" s="36"/>
      <c r="B188" s="37"/>
      <c r="C188" s="216" t="s">
        <v>244</v>
      </c>
      <c r="D188" s="216" t="s">
        <v>130</v>
      </c>
      <c r="E188" s="217" t="s">
        <v>245</v>
      </c>
      <c r="F188" s="218" t="s">
        <v>246</v>
      </c>
      <c r="G188" s="219" t="s">
        <v>247</v>
      </c>
      <c r="H188" s="220">
        <v>340</v>
      </c>
      <c r="I188" s="221"/>
      <c r="J188" s="222">
        <f>ROUND(I188*H188,2)</f>
        <v>0</v>
      </c>
      <c r="K188" s="218" t="s">
        <v>134</v>
      </c>
      <c r="L188" s="42"/>
      <c r="M188" s="223" t="s">
        <v>1</v>
      </c>
      <c r="N188" s="224" t="s">
        <v>38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135</v>
      </c>
      <c r="AT188" s="227" t="s">
        <v>130</v>
      </c>
      <c r="AU188" s="227" t="s">
        <v>83</v>
      </c>
      <c r="AY188" s="15" t="s">
        <v>128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81</v>
      </c>
      <c r="BK188" s="228">
        <f>ROUND(I188*H188,2)</f>
        <v>0</v>
      </c>
      <c r="BL188" s="15" t="s">
        <v>135</v>
      </c>
      <c r="BM188" s="227" t="s">
        <v>248</v>
      </c>
    </row>
    <row r="189" s="2" customFormat="1" ht="16.5" customHeight="1">
      <c r="A189" s="36"/>
      <c r="B189" s="37"/>
      <c r="C189" s="245" t="s">
        <v>249</v>
      </c>
      <c r="D189" s="245" t="s">
        <v>203</v>
      </c>
      <c r="E189" s="246" t="s">
        <v>250</v>
      </c>
      <c r="F189" s="247" t="s">
        <v>251</v>
      </c>
      <c r="G189" s="248" t="s">
        <v>141</v>
      </c>
      <c r="H189" s="249">
        <v>17</v>
      </c>
      <c r="I189" s="250"/>
      <c r="J189" s="251">
        <f>ROUND(I189*H189,2)</f>
        <v>0</v>
      </c>
      <c r="K189" s="247" t="s">
        <v>134</v>
      </c>
      <c r="L189" s="252"/>
      <c r="M189" s="253" t="s">
        <v>1</v>
      </c>
      <c r="N189" s="254" t="s">
        <v>38</v>
      </c>
      <c r="O189" s="89"/>
      <c r="P189" s="225">
        <f>O189*H189</f>
        <v>0</v>
      </c>
      <c r="Q189" s="225">
        <v>0.22</v>
      </c>
      <c r="R189" s="225">
        <f>Q189*H189</f>
        <v>3.7400000000000002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171</v>
      </c>
      <c r="AT189" s="227" t="s">
        <v>203</v>
      </c>
      <c r="AU189" s="227" t="s">
        <v>83</v>
      </c>
      <c r="AY189" s="15" t="s">
        <v>128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81</v>
      </c>
      <c r="BK189" s="228">
        <f>ROUND(I189*H189,2)</f>
        <v>0</v>
      </c>
      <c r="BL189" s="15" t="s">
        <v>135</v>
      </c>
      <c r="BM189" s="227" t="s">
        <v>252</v>
      </c>
    </row>
    <row r="190" s="13" customFormat="1">
      <c r="A190" s="13"/>
      <c r="B190" s="229"/>
      <c r="C190" s="230"/>
      <c r="D190" s="231" t="s">
        <v>137</v>
      </c>
      <c r="E190" s="232" t="s">
        <v>1</v>
      </c>
      <c r="F190" s="233" t="s">
        <v>253</v>
      </c>
      <c r="G190" s="230"/>
      <c r="H190" s="234">
        <v>17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137</v>
      </c>
      <c r="AU190" s="240" t="s">
        <v>83</v>
      </c>
      <c r="AV190" s="13" t="s">
        <v>83</v>
      </c>
      <c r="AW190" s="13" t="s">
        <v>30</v>
      </c>
      <c r="AX190" s="13" t="s">
        <v>81</v>
      </c>
      <c r="AY190" s="240" t="s">
        <v>128</v>
      </c>
    </row>
    <row r="191" s="2" customFormat="1" ht="16.5" customHeight="1">
      <c r="A191" s="36"/>
      <c r="B191" s="37"/>
      <c r="C191" s="216" t="s">
        <v>254</v>
      </c>
      <c r="D191" s="216" t="s">
        <v>130</v>
      </c>
      <c r="E191" s="217" t="s">
        <v>255</v>
      </c>
      <c r="F191" s="218" t="s">
        <v>256</v>
      </c>
      <c r="G191" s="219" t="s">
        <v>133</v>
      </c>
      <c r="H191" s="220">
        <v>2942.5</v>
      </c>
      <c r="I191" s="221"/>
      <c r="J191" s="222">
        <f>ROUND(I191*H191,2)</f>
        <v>0</v>
      </c>
      <c r="K191" s="218" t="s">
        <v>134</v>
      </c>
      <c r="L191" s="42"/>
      <c r="M191" s="223" t="s">
        <v>1</v>
      </c>
      <c r="N191" s="224" t="s">
        <v>38</v>
      </c>
      <c r="O191" s="89"/>
      <c r="P191" s="225">
        <f>O191*H191</f>
        <v>0</v>
      </c>
      <c r="Q191" s="225">
        <v>0.0039699999999999996</v>
      </c>
      <c r="R191" s="225">
        <f>Q191*H191</f>
        <v>11.681724999999998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135</v>
      </c>
      <c r="AT191" s="227" t="s">
        <v>130</v>
      </c>
      <c r="AU191" s="227" t="s">
        <v>83</v>
      </c>
      <c r="AY191" s="15" t="s">
        <v>128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81</v>
      </c>
      <c r="BK191" s="228">
        <f>ROUND(I191*H191,2)</f>
        <v>0</v>
      </c>
      <c r="BL191" s="15" t="s">
        <v>135</v>
      </c>
      <c r="BM191" s="227" t="s">
        <v>257</v>
      </c>
    </row>
    <row r="192" s="2" customFormat="1">
      <c r="A192" s="36"/>
      <c r="B192" s="37"/>
      <c r="C192" s="38"/>
      <c r="D192" s="231" t="s">
        <v>143</v>
      </c>
      <c r="E192" s="38"/>
      <c r="F192" s="241" t="s">
        <v>258</v>
      </c>
      <c r="G192" s="38"/>
      <c r="H192" s="38"/>
      <c r="I192" s="242"/>
      <c r="J192" s="38"/>
      <c r="K192" s="38"/>
      <c r="L192" s="42"/>
      <c r="M192" s="243"/>
      <c r="N192" s="244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143</v>
      </c>
      <c r="AU192" s="15" t="s">
        <v>83</v>
      </c>
    </row>
    <row r="193" s="13" customFormat="1">
      <c r="A193" s="13"/>
      <c r="B193" s="229"/>
      <c r="C193" s="230"/>
      <c r="D193" s="231" t="s">
        <v>137</v>
      </c>
      <c r="E193" s="232" t="s">
        <v>1</v>
      </c>
      <c r="F193" s="233" t="s">
        <v>259</v>
      </c>
      <c r="G193" s="230"/>
      <c r="H193" s="234">
        <v>2942.5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137</v>
      </c>
      <c r="AU193" s="240" t="s">
        <v>83</v>
      </c>
      <c r="AV193" s="13" t="s">
        <v>83</v>
      </c>
      <c r="AW193" s="13" t="s">
        <v>30</v>
      </c>
      <c r="AX193" s="13" t="s">
        <v>81</v>
      </c>
      <c r="AY193" s="240" t="s">
        <v>128</v>
      </c>
    </row>
    <row r="194" s="2" customFormat="1" ht="16.5" customHeight="1">
      <c r="A194" s="36"/>
      <c r="B194" s="37"/>
      <c r="C194" s="245" t="s">
        <v>260</v>
      </c>
      <c r="D194" s="245" t="s">
        <v>203</v>
      </c>
      <c r="E194" s="246" t="s">
        <v>261</v>
      </c>
      <c r="F194" s="247" t="s">
        <v>262</v>
      </c>
      <c r="G194" s="248" t="s">
        <v>228</v>
      </c>
      <c r="H194" s="249">
        <v>73.563000000000002</v>
      </c>
      <c r="I194" s="250"/>
      <c r="J194" s="251">
        <f>ROUND(I194*H194,2)</f>
        <v>0</v>
      </c>
      <c r="K194" s="247" t="s">
        <v>134</v>
      </c>
      <c r="L194" s="252"/>
      <c r="M194" s="253" t="s">
        <v>1</v>
      </c>
      <c r="N194" s="254" t="s">
        <v>38</v>
      </c>
      <c r="O194" s="89"/>
      <c r="P194" s="225">
        <f>O194*H194</f>
        <v>0</v>
      </c>
      <c r="Q194" s="225">
        <v>0.001</v>
      </c>
      <c r="R194" s="225">
        <f>Q194*H194</f>
        <v>0.073563000000000003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171</v>
      </c>
      <c r="AT194" s="227" t="s">
        <v>203</v>
      </c>
      <c r="AU194" s="227" t="s">
        <v>83</v>
      </c>
      <c r="AY194" s="15" t="s">
        <v>128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81</v>
      </c>
      <c r="BK194" s="228">
        <f>ROUND(I194*H194,2)</f>
        <v>0</v>
      </c>
      <c r="BL194" s="15" t="s">
        <v>135</v>
      </c>
      <c r="BM194" s="227" t="s">
        <v>263</v>
      </c>
    </row>
    <row r="195" s="13" customFormat="1">
      <c r="A195" s="13"/>
      <c r="B195" s="229"/>
      <c r="C195" s="230"/>
      <c r="D195" s="231" t="s">
        <v>137</v>
      </c>
      <c r="E195" s="230"/>
      <c r="F195" s="233" t="s">
        <v>264</v>
      </c>
      <c r="G195" s="230"/>
      <c r="H195" s="234">
        <v>73.563000000000002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137</v>
      </c>
      <c r="AU195" s="240" t="s">
        <v>83</v>
      </c>
      <c r="AV195" s="13" t="s">
        <v>83</v>
      </c>
      <c r="AW195" s="13" t="s">
        <v>4</v>
      </c>
      <c r="AX195" s="13" t="s">
        <v>81</v>
      </c>
      <c r="AY195" s="240" t="s">
        <v>128</v>
      </c>
    </row>
    <row r="196" s="2" customFormat="1" ht="24.15" customHeight="1">
      <c r="A196" s="36"/>
      <c r="B196" s="37"/>
      <c r="C196" s="216" t="s">
        <v>265</v>
      </c>
      <c r="D196" s="216" t="s">
        <v>130</v>
      </c>
      <c r="E196" s="217" t="s">
        <v>266</v>
      </c>
      <c r="F196" s="218" t="s">
        <v>267</v>
      </c>
      <c r="G196" s="219" t="s">
        <v>247</v>
      </c>
      <c r="H196" s="220">
        <v>340</v>
      </c>
      <c r="I196" s="221"/>
      <c r="J196" s="222">
        <f>ROUND(I196*H196,2)</f>
        <v>0</v>
      </c>
      <c r="K196" s="218" t="s">
        <v>134</v>
      </c>
      <c r="L196" s="42"/>
      <c r="M196" s="223" t="s">
        <v>1</v>
      </c>
      <c r="N196" s="224" t="s">
        <v>38</v>
      </c>
      <c r="O196" s="89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135</v>
      </c>
      <c r="AT196" s="227" t="s">
        <v>130</v>
      </c>
      <c r="AU196" s="227" t="s">
        <v>83</v>
      </c>
      <c r="AY196" s="15" t="s">
        <v>128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81</v>
      </c>
      <c r="BK196" s="228">
        <f>ROUND(I196*H196,2)</f>
        <v>0</v>
      </c>
      <c r="BL196" s="15" t="s">
        <v>135</v>
      </c>
      <c r="BM196" s="227" t="s">
        <v>268</v>
      </c>
    </row>
    <row r="197" s="2" customFormat="1" ht="16.5" customHeight="1">
      <c r="A197" s="36"/>
      <c r="B197" s="37"/>
      <c r="C197" s="245" t="s">
        <v>269</v>
      </c>
      <c r="D197" s="245" t="s">
        <v>203</v>
      </c>
      <c r="E197" s="246" t="s">
        <v>270</v>
      </c>
      <c r="F197" s="247" t="s">
        <v>271</v>
      </c>
      <c r="G197" s="248" t="s">
        <v>247</v>
      </c>
      <c r="H197" s="249">
        <v>170</v>
      </c>
      <c r="I197" s="250"/>
      <c r="J197" s="251">
        <f>ROUND(I197*H197,2)</f>
        <v>0</v>
      </c>
      <c r="K197" s="247" t="s">
        <v>134</v>
      </c>
      <c r="L197" s="252"/>
      <c r="M197" s="253" t="s">
        <v>1</v>
      </c>
      <c r="N197" s="254" t="s">
        <v>38</v>
      </c>
      <c r="O197" s="89"/>
      <c r="P197" s="225">
        <f>O197*H197</f>
        <v>0</v>
      </c>
      <c r="Q197" s="225">
        <v>0.0089999999999999993</v>
      </c>
      <c r="R197" s="225">
        <f>Q197*H197</f>
        <v>1.5299999999999998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171</v>
      </c>
      <c r="AT197" s="227" t="s">
        <v>203</v>
      </c>
      <c r="AU197" s="227" t="s">
        <v>83</v>
      </c>
      <c r="AY197" s="15" t="s">
        <v>128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81</v>
      </c>
      <c r="BK197" s="228">
        <f>ROUND(I197*H197,2)</f>
        <v>0</v>
      </c>
      <c r="BL197" s="15" t="s">
        <v>135</v>
      </c>
      <c r="BM197" s="227" t="s">
        <v>272</v>
      </c>
    </row>
    <row r="198" s="2" customFormat="1" ht="16.5" customHeight="1">
      <c r="A198" s="36"/>
      <c r="B198" s="37"/>
      <c r="C198" s="245" t="s">
        <v>273</v>
      </c>
      <c r="D198" s="245" t="s">
        <v>203</v>
      </c>
      <c r="E198" s="246" t="s">
        <v>274</v>
      </c>
      <c r="F198" s="247" t="s">
        <v>275</v>
      </c>
      <c r="G198" s="248" t="s">
        <v>247</v>
      </c>
      <c r="H198" s="249">
        <v>170</v>
      </c>
      <c r="I198" s="250"/>
      <c r="J198" s="251">
        <f>ROUND(I198*H198,2)</f>
        <v>0</v>
      </c>
      <c r="K198" s="247" t="s">
        <v>134</v>
      </c>
      <c r="L198" s="252"/>
      <c r="M198" s="253" t="s">
        <v>1</v>
      </c>
      <c r="N198" s="254" t="s">
        <v>38</v>
      </c>
      <c r="O198" s="89"/>
      <c r="P198" s="225">
        <f>O198*H198</f>
        <v>0</v>
      </c>
      <c r="Q198" s="225">
        <v>0.0089999999999999993</v>
      </c>
      <c r="R198" s="225">
        <f>Q198*H198</f>
        <v>1.5299999999999998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171</v>
      </c>
      <c r="AT198" s="227" t="s">
        <v>203</v>
      </c>
      <c r="AU198" s="227" t="s">
        <v>83</v>
      </c>
      <c r="AY198" s="15" t="s">
        <v>128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81</v>
      </c>
      <c r="BK198" s="228">
        <f>ROUND(I198*H198,2)</f>
        <v>0</v>
      </c>
      <c r="BL198" s="15" t="s">
        <v>135</v>
      </c>
      <c r="BM198" s="227" t="s">
        <v>276</v>
      </c>
    </row>
    <row r="199" s="2" customFormat="1" ht="37.8" customHeight="1">
      <c r="A199" s="36"/>
      <c r="B199" s="37"/>
      <c r="C199" s="216" t="s">
        <v>277</v>
      </c>
      <c r="D199" s="216" t="s">
        <v>130</v>
      </c>
      <c r="E199" s="217" t="s">
        <v>278</v>
      </c>
      <c r="F199" s="218" t="s">
        <v>279</v>
      </c>
      <c r="G199" s="219" t="s">
        <v>247</v>
      </c>
      <c r="H199" s="220">
        <v>58</v>
      </c>
      <c r="I199" s="221"/>
      <c r="J199" s="222">
        <f>ROUND(I199*H199,2)</f>
        <v>0</v>
      </c>
      <c r="K199" s="218" t="s">
        <v>134</v>
      </c>
      <c r="L199" s="42"/>
      <c r="M199" s="223" t="s">
        <v>1</v>
      </c>
      <c r="N199" s="224" t="s">
        <v>38</v>
      </c>
      <c r="O199" s="89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135</v>
      </c>
      <c r="AT199" s="227" t="s">
        <v>130</v>
      </c>
      <c r="AU199" s="227" t="s">
        <v>83</v>
      </c>
      <c r="AY199" s="15" t="s">
        <v>128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81</v>
      </c>
      <c r="BK199" s="228">
        <f>ROUND(I199*H199,2)</f>
        <v>0</v>
      </c>
      <c r="BL199" s="15" t="s">
        <v>135</v>
      </c>
      <c r="BM199" s="227" t="s">
        <v>280</v>
      </c>
    </row>
    <row r="200" s="2" customFormat="1" ht="16.5" customHeight="1">
      <c r="A200" s="36"/>
      <c r="B200" s="37"/>
      <c r="C200" s="245" t="s">
        <v>281</v>
      </c>
      <c r="D200" s="245" t="s">
        <v>203</v>
      </c>
      <c r="E200" s="246" t="s">
        <v>250</v>
      </c>
      <c r="F200" s="247" t="s">
        <v>251</v>
      </c>
      <c r="G200" s="248" t="s">
        <v>141</v>
      </c>
      <c r="H200" s="249">
        <v>23.199999999999999</v>
      </c>
      <c r="I200" s="250"/>
      <c r="J200" s="251">
        <f>ROUND(I200*H200,2)</f>
        <v>0</v>
      </c>
      <c r="K200" s="247" t="s">
        <v>134</v>
      </c>
      <c r="L200" s="252"/>
      <c r="M200" s="253" t="s">
        <v>1</v>
      </c>
      <c r="N200" s="254" t="s">
        <v>38</v>
      </c>
      <c r="O200" s="89"/>
      <c r="P200" s="225">
        <f>O200*H200</f>
        <v>0</v>
      </c>
      <c r="Q200" s="225">
        <v>0.22</v>
      </c>
      <c r="R200" s="225">
        <f>Q200*H200</f>
        <v>5.1040000000000001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171</v>
      </c>
      <c r="AT200" s="227" t="s">
        <v>203</v>
      </c>
      <c r="AU200" s="227" t="s">
        <v>83</v>
      </c>
      <c r="AY200" s="15" t="s">
        <v>128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81</v>
      </c>
      <c r="BK200" s="228">
        <f>ROUND(I200*H200,2)</f>
        <v>0</v>
      </c>
      <c r="BL200" s="15" t="s">
        <v>135</v>
      </c>
      <c r="BM200" s="227" t="s">
        <v>282</v>
      </c>
    </row>
    <row r="201" s="13" customFormat="1">
      <c r="A201" s="13"/>
      <c r="B201" s="229"/>
      <c r="C201" s="230"/>
      <c r="D201" s="231" t="s">
        <v>137</v>
      </c>
      <c r="E201" s="232" t="s">
        <v>1</v>
      </c>
      <c r="F201" s="233" t="s">
        <v>283</v>
      </c>
      <c r="G201" s="230"/>
      <c r="H201" s="234">
        <v>23.199999999999999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137</v>
      </c>
      <c r="AU201" s="240" t="s">
        <v>83</v>
      </c>
      <c r="AV201" s="13" t="s">
        <v>83</v>
      </c>
      <c r="AW201" s="13" t="s">
        <v>30</v>
      </c>
      <c r="AX201" s="13" t="s">
        <v>81</v>
      </c>
      <c r="AY201" s="240" t="s">
        <v>128</v>
      </c>
    </row>
    <row r="202" s="2" customFormat="1" ht="24.15" customHeight="1">
      <c r="A202" s="36"/>
      <c r="B202" s="37"/>
      <c r="C202" s="216" t="s">
        <v>284</v>
      </c>
      <c r="D202" s="216" t="s">
        <v>130</v>
      </c>
      <c r="E202" s="217" t="s">
        <v>285</v>
      </c>
      <c r="F202" s="218" t="s">
        <v>286</v>
      </c>
      <c r="G202" s="219" t="s">
        <v>247</v>
      </c>
      <c r="H202" s="220">
        <v>58</v>
      </c>
      <c r="I202" s="221"/>
      <c r="J202" s="222">
        <f>ROUND(I202*H202,2)</f>
        <v>0</v>
      </c>
      <c r="K202" s="218" t="s">
        <v>134</v>
      </c>
      <c r="L202" s="42"/>
      <c r="M202" s="223" t="s">
        <v>1</v>
      </c>
      <c r="N202" s="224" t="s">
        <v>38</v>
      </c>
      <c r="O202" s="89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135</v>
      </c>
      <c r="AT202" s="227" t="s">
        <v>130</v>
      </c>
      <c r="AU202" s="227" t="s">
        <v>83</v>
      </c>
      <c r="AY202" s="15" t="s">
        <v>128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81</v>
      </c>
      <c r="BK202" s="228">
        <f>ROUND(I202*H202,2)</f>
        <v>0</v>
      </c>
      <c r="BL202" s="15" t="s">
        <v>135</v>
      </c>
      <c r="BM202" s="227" t="s">
        <v>287</v>
      </c>
    </row>
    <row r="203" s="2" customFormat="1" ht="16.5" customHeight="1">
      <c r="A203" s="36"/>
      <c r="B203" s="37"/>
      <c r="C203" s="245" t="s">
        <v>288</v>
      </c>
      <c r="D203" s="245" t="s">
        <v>203</v>
      </c>
      <c r="E203" s="246" t="s">
        <v>289</v>
      </c>
      <c r="F203" s="247" t="s">
        <v>290</v>
      </c>
      <c r="G203" s="248" t="s">
        <v>247</v>
      </c>
      <c r="H203" s="249">
        <v>9</v>
      </c>
      <c r="I203" s="250"/>
      <c r="J203" s="251">
        <f>ROUND(I203*H203,2)</f>
        <v>0</v>
      </c>
      <c r="K203" s="247" t="s">
        <v>134</v>
      </c>
      <c r="L203" s="252"/>
      <c r="M203" s="253" t="s">
        <v>1</v>
      </c>
      <c r="N203" s="254" t="s">
        <v>38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171</v>
      </c>
      <c r="AT203" s="227" t="s">
        <v>203</v>
      </c>
      <c r="AU203" s="227" t="s">
        <v>83</v>
      </c>
      <c r="AY203" s="15" t="s">
        <v>128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81</v>
      </c>
      <c r="BK203" s="228">
        <f>ROUND(I203*H203,2)</f>
        <v>0</v>
      </c>
      <c r="BL203" s="15" t="s">
        <v>135</v>
      </c>
      <c r="BM203" s="227" t="s">
        <v>291</v>
      </c>
    </row>
    <row r="204" s="2" customFormat="1">
      <c r="A204" s="36"/>
      <c r="B204" s="37"/>
      <c r="C204" s="38"/>
      <c r="D204" s="231" t="s">
        <v>143</v>
      </c>
      <c r="E204" s="38"/>
      <c r="F204" s="241" t="s">
        <v>292</v>
      </c>
      <c r="G204" s="38"/>
      <c r="H204" s="38"/>
      <c r="I204" s="242"/>
      <c r="J204" s="38"/>
      <c r="K204" s="38"/>
      <c r="L204" s="42"/>
      <c r="M204" s="243"/>
      <c r="N204" s="244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143</v>
      </c>
      <c r="AU204" s="15" t="s">
        <v>83</v>
      </c>
    </row>
    <row r="205" s="2" customFormat="1" ht="16.5" customHeight="1">
      <c r="A205" s="36"/>
      <c r="B205" s="37"/>
      <c r="C205" s="245" t="s">
        <v>293</v>
      </c>
      <c r="D205" s="245" t="s">
        <v>203</v>
      </c>
      <c r="E205" s="246" t="s">
        <v>294</v>
      </c>
      <c r="F205" s="247" t="s">
        <v>295</v>
      </c>
      <c r="G205" s="248" t="s">
        <v>247</v>
      </c>
      <c r="H205" s="249">
        <v>9</v>
      </c>
      <c r="I205" s="250"/>
      <c r="J205" s="251">
        <f>ROUND(I205*H205,2)</f>
        <v>0</v>
      </c>
      <c r="K205" s="247" t="s">
        <v>134</v>
      </c>
      <c r="L205" s="252"/>
      <c r="M205" s="253" t="s">
        <v>1</v>
      </c>
      <c r="N205" s="254" t="s">
        <v>38</v>
      </c>
      <c r="O205" s="89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171</v>
      </c>
      <c r="AT205" s="227" t="s">
        <v>203</v>
      </c>
      <c r="AU205" s="227" t="s">
        <v>83</v>
      </c>
      <c r="AY205" s="15" t="s">
        <v>128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81</v>
      </c>
      <c r="BK205" s="228">
        <f>ROUND(I205*H205,2)</f>
        <v>0</v>
      </c>
      <c r="BL205" s="15" t="s">
        <v>135</v>
      </c>
      <c r="BM205" s="227" t="s">
        <v>296</v>
      </c>
    </row>
    <row r="206" s="2" customFormat="1">
      <c r="A206" s="36"/>
      <c r="B206" s="37"/>
      <c r="C206" s="38"/>
      <c r="D206" s="231" t="s">
        <v>143</v>
      </c>
      <c r="E206" s="38"/>
      <c r="F206" s="241" t="s">
        <v>292</v>
      </c>
      <c r="G206" s="38"/>
      <c r="H206" s="38"/>
      <c r="I206" s="242"/>
      <c r="J206" s="38"/>
      <c r="K206" s="38"/>
      <c r="L206" s="42"/>
      <c r="M206" s="243"/>
      <c r="N206" s="244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143</v>
      </c>
      <c r="AU206" s="15" t="s">
        <v>83</v>
      </c>
    </row>
    <row r="207" s="2" customFormat="1" ht="16.5" customHeight="1">
      <c r="A207" s="36"/>
      <c r="B207" s="37"/>
      <c r="C207" s="245" t="s">
        <v>297</v>
      </c>
      <c r="D207" s="245" t="s">
        <v>203</v>
      </c>
      <c r="E207" s="246" t="s">
        <v>298</v>
      </c>
      <c r="F207" s="247" t="s">
        <v>299</v>
      </c>
      <c r="G207" s="248" t="s">
        <v>247</v>
      </c>
      <c r="H207" s="249">
        <v>9</v>
      </c>
      <c r="I207" s="250"/>
      <c r="J207" s="251">
        <f>ROUND(I207*H207,2)</f>
        <v>0</v>
      </c>
      <c r="K207" s="247" t="s">
        <v>134</v>
      </c>
      <c r="L207" s="252"/>
      <c r="M207" s="253" t="s">
        <v>1</v>
      </c>
      <c r="N207" s="254" t="s">
        <v>38</v>
      </c>
      <c r="O207" s="89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171</v>
      </c>
      <c r="AT207" s="227" t="s">
        <v>203</v>
      </c>
      <c r="AU207" s="227" t="s">
        <v>83</v>
      </c>
      <c r="AY207" s="15" t="s">
        <v>128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81</v>
      </c>
      <c r="BK207" s="228">
        <f>ROUND(I207*H207,2)</f>
        <v>0</v>
      </c>
      <c r="BL207" s="15" t="s">
        <v>135</v>
      </c>
      <c r="BM207" s="227" t="s">
        <v>300</v>
      </c>
    </row>
    <row r="208" s="2" customFormat="1">
      <c r="A208" s="36"/>
      <c r="B208" s="37"/>
      <c r="C208" s="38"/>
      <c r="D208" s="231" t="s">
        <v>143</v>
      </c>
      <c r="E208" s="38"/>
      <c r="F208" s="241" t="s">
        <v>292</v>
      </c>
      <c r="G208" s="38"/>
      <c r="H208" s="38"/>
      <c r="I208" s="242"/>
      <c r="J208" s="38"/>
      <c r="K208" s="38"/>
      <c r="L208" s="42"/>
      <c r="M208" s="243"/>
      <c r="N208" s="244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143</v>
      </c>
      <c r="AU208" s="15" t="s">
        <v>83</v>
      </c>
    </row>
    <row r="209" s="2" customFormat="1" ht="16.5" customHeight="1">
      <c r="A209" s="36"/>
      <c r="B209" s="37"/>
      <c r="C209" s="245" t="s">
        <v>301</v>
      </c>
      <c r="D209" s="245" t="s">
        <v>203</v>
      </c>
      <c r="E209" s="246" t="s">
        <v>302</v>
      </c>
      <c r="F209" s="247" t="s">
        <v>303</v>
      </c>
      <c r="G209" s="248" t="s">
        <v>247</v>
      </c>
      <c r="H209" s="249">
        <v>15</v>
      </c>
      <c r="I209" s="250"/>
      <c r="J209" s="251">
        <f>ROUND(I209*H209,2)</f>
        <v>0</v>
      </c>
      <c r="K209" s="247" t="s">
        <v>134</v>
      </c>
      <c r="L209" s="252"/>
      <c r="M209" s="253" t="s">
        <v>1</v>
      </c>
      <c r="N209" s="254" t="s">
        <v>38</v>
      </c>
      <c r="O209" s="89"/>
      <c r="P209" s="225">
        <f>O209*H209</f>
        <v>0</v>
      </c>
      <c r="Q209" s="225">
        <v>3.0000000000000001E-05</v>
      </c>
      <c r="R209" s="225">
        <f>Q209*H209</f>
        <v>0.00044999999999999999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171</v>
      </c>
      <c r="AT209" s="227" t="s">
        <v>203</v>
      </c>
      <c r="AU209" s="227" t="s">
        <v>83</v>
      </c>
      <c r="AY209" s="15" t="s">
        <v>128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81</v>
      </c>
      <c r="BK209" s="228">
        <f>ROUND(I209*H209,2)</f>
        <v>0</v>
      </c>
      <c r="BL209" s="15" t="s">
        <v>135</v>
      </c>
      <c r="BM209" s="227" t="s">
        <v>304</v>
      </c>
    </row>
    <row r="210" s="2" customFormat="1" ht="16.5" customHeight="1">
      <c r="A210" s="36"/>
      <c r="B210" s="37"/>
      <c r="C210" s="245" t="s">
        <v>305</v>
      </c>
      <c r="D210" s="245" t="s">
        <v>203</v>
      </c>
      <c r="E210" s="246" t="s">
        <v>306</v>
      </c>
      <c r="F210" s="247" t="s">
        <v>307</v>
      </c>
      <c r="G210" s="248" t="s">
        <v>247</v>
      </c>
      <c r="H210" s="249">
        <v>16</v>
      </c>
      <c r="I210" s="250"/>
      <c r="J210" s="251">
        <f>ROUND(I210*H210,2)</f>
        <v>0</v>
      </c>
      <c r="K210" s="247" t="s">
        <v>134</v>
      </c>
      <c r="L210" s="252"/>
      <c r="M210" s="253" t="s">
        <v>1</v>
      </c>
      <c r="N210" s="254" t="s">
        <v>38</v>
      </c>
      <c r="O210" s="89"/>
      <c r="P210" s="225">
        <f>O210*H210</f>
        <v>0</v>
      </c>
      <c r="Q210" s="225">
        <v>0.0050000000000000001</v>
      </c>
      <c r="R210" s="225">
        <f>Q210*H210</f>
        <v>0.080000000000000002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171</v>
      </c>
      <c r="AT210" s="227" t="s">
        <v>203</v>
      </c>
      <c r="AU210" s="227" t="s">
        <v>83</v>
      </c>
      <c r="AY210" s="15" t="s">
        <v>128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81</v>
      </c>
      <c r="BK210" s="228">
        <f>ROUND(I210*H210,2)</f>
        <v>0</v>
      </c>
      <c r="BL210" s="15" t="s">
        <v>135</v>
      </c>
      <c r="BM210" s="227" t="s">
        <v>308</v>
      </c>
    </row>
    <row r="211" s="2" customFormat="1" ht="24.15" customHeight="1">
      <c r="A211" s="36"/>
      <c r="B211" s="37"/>
      <c r="C211" s="216" t="s">
        <v>309</v>
      </c>
      <c r="D211" s="216" t="s">
        <v>130</v>
      </c>
      <c r="E211" s="217" t="s">
        <v>310</v>
      </c>
      <c r="F211" s="218" t="s">
        <v>311</v>
      </c>
      <c r="G211" s="219" t="s">
        <v>247</v>
      </c>
      <c r="H211" s="220">
        <v>58</v>
      </c>
      <c r="I211" s="221"/>
      <c r="J211" s="222">
        <f>ROUND(I211*H211,2)</f>
        <v>0</v>
      </c>
      <c r="K211" s="218" t="s">
        <v>134</v>
      </c>
      <c r="L211" s="42"/>
      <c r="M211" s="223" t="s">
        <v>1</v>
      </c>
      <c r="N211" s="224" t="s">
        <v>38</v>
      </c>
      <c r="O211" s="89"/>
      <c r="P211" s="225">
        <f>O211*H211</f>
        <v>0</v>
      </c>
      <c r="Q211" s="225">
        <v>5.0000000000000002E-05</v>
      </c>
      <c r="R211" s="225">
        <f>Q211*H211</f>
        <v>0.0029000000000000002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135</v>
      </c>
      <c r="AT211" s="227" t="s">
        <v>130</v>
      </c>
      <c r="AU211" s="227" t="s">
        <v>83</v>
      </c>
      <c r="AY211" s="15" t="s">
        <v>128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81</v>
      </c>
      <c r="BK211" s="228">
        <f>ROUND(I211*H211,2)</f>
        <v>0</v>
      </c>
      <c r="BL211" s="15" t="s">
        <v>135</v>
      </c>
      <c r="BM211" s="227" t="s">
        <v>312</v>
      </c>
    </row>
    <row r="212" s="13" customFormat="1">
      <c r="A212" s="13"/>
      <c r="B212" s="229"/>
      <c r="C212" s="230"/>
      <c r="D212" s="231" t="s">
        <v>137</v>
      </c>
      <c r="E212" s="232" t="s">
        <v>1</v>
      </c>
      <c r="F212" s="233" t="s">
        <v>313</v>
      </c>
      <c r="G212" s="230"/>
      <c r="H212" s="234">
        <v>58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137</v>
      </c>
      <c r="AU212" s="240" t="s">
        <v>83</v>
      </c>
      <c r="AV212" s="13" t="s">
        <v>83</v>
      </c>
      <c r="AW212" s="13" t="s">
        <v>30</v>
      </c>
      <c r="AX212" s="13" t="s">
        <v>81</v>
      </c>
      <c r="AY212" s="240" t="s">
        <v>128</v>
      </c>
    </row>
    <row r="213" s="2" customFormat="1" ht="21.75" customHeight="1">
      <c r="A213" s="36"/>
      <c r="B213" s="37"/>
      <c r="C213" s="245" t="s">
        <v>314</v>
      </c>
      <c r="D213" s="245" t="s">
        <v>203</v>
      </c>
      <c r="E213" s="246" t="s">
        <v>315</v>
      </c>
      <c r="F213" s="247" t="s">
        <v>316</v>
      </c>
      <c r="G213" s="248" t="s">
        <v>247</v>
      </c>
      <c r="H213" s="249">
        <v>174</v>
      </c>
      <c r="I213" s="250"/>
      <c r="J213" s="251">
        <f>ROUND(I213*H213,2)</f>
        <v>0</v>
      </c>
      <c r="K213" s="247" t="s">
        <v>134</v>
      </c>
      <c r="L213" s="252"/>
      <c r="M213" s="253" t="s">
        <v>1</v>
      </c>
      <c r="N213" s="254" t="s">
        <v>38</v>
      </c>
      <c r="O213" s="89"/>
      <c r="P213" s="225">
        <f>O213*H213</f>
        <v>0</v>
      </c>
      <c r="Q213" s="225">
        <v>0.0047200000000000002</v>
      </c>
      <c r="R213" s="225">
        <f>Q213*H213</f>
        <v>0.82128000000000001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171</v>
      </c>
      <c r="AT213" s="227" t="s">
        <v>203</v>
      </c>
      <c r="AU213" s="227" t="s">
        <v>83</v>
      </c>
      <c r="AY213" s="15" t="s">
        <v>128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81</v>
      </c>
      <c r="BK213" s="228">
        <f>ROUND(I213*H213,2)</f>
        <v>0</v>
      </c>
      <c r="BL213" s="15" t="s">
        <v>135</v>
      </c>
      <c r="BM213" s="227" t="s">
        <v>317</v>
      </c>
    </row>
    <row r="214" s="13" customFormat="1">
      <c r="A214" s="13"/>
      <c r="B214" s="229"/>
      <c r="C214" s="230"/>
      <c r="D214" s="231" t="s">
        <v>137</v>
      </c>
      <c r="E214" s="232" t="s">
        <v>1</v>
      </c>
      <c r="F214" s="233" t="s">
        <v>318</v>
      </c>
      <c r="G214" s="230"/>
      <c r="H214" s="234">
        <v>174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137</v>
      </c>
      <c r="AU214" s="240" t="s">
        <v>83</v>
      </c>
      <c r="AV214" s="13" t="s">
        <v>83</v>
      </c>
      <c r="AW214" s="13" t="s">
        <v>30</v>
      </c>
      <c r="AX214" s="13" t="s">
        <v>81</v>
      </c>
      <c r="AY214" s="240" t="s">
        <v>128</v>
      </c>
    </row>
    <row r="215" s="2" customFormat="1" ht="16.5" customHeight="1">
      <c r="A215" s="36"/>
      <c r="B215" s="37"/>
      <c r="C215" s="245" t="s">
        <v>319</v>
      </c>
      <c r="D215" s="245" t="s">
        <v>203</v>
      </c>
      <c r="E215" s="246" t="s">
        <v>320</v>
      </c>
      <c r="F215" s="247" t="s">
        <v>321</v>
      </c>
      <c r="G215" s="248" t="s">
        <v>322</v>
      </c>
      <c r="H215" s="249">
        <v>174</v>
      </c>
      <c r="I215" s="250"/>
      <c r="J215" s="251">
        <f>ROUND(I215*H215,2)</f>
        <v>0</v>
      </c>
      <c r="K215" s="247" t="s">
        <v>134</v>
      </c>
      <c r="L215" s="252"/>
      <c r="M215" s="253" t="s">
        <v>1</v>
      </c>
      <c r="N215" s="254" t="s">
        <v>38</v>
      </c>
      <c r="O215" s="89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171</v>
      </c>
      <c r="AT215" s="227" t="s">
        <v>203</v>
      </c>
      <c r="AU215" s="227" t="s">
        <v>83</v>
      </c>
      <c r="AY215" s="15" t="s">
        <v>128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81</v>
      </c>
      <c r="BK215" s="228">
        <f>ROUND(I215*H215,2)</f>
        <v>0</v>
      </c>
      <c r="BL215" s="15" t="s">
        <v>135</v>
      </c>
      <c r="BM215" s="227" t="s">
        <v>323</v>
      </c>
    </row>
    <row r="216" s="2" customFormat="1" ht="16.5" customHeight="1">
      <c r="A216" s="36"/>
      <c r="B216" s="37"/>
      <c r="C216" s="245" t="s">
        <v>324</v>
      </c>
      <c r="D216" s="245" t="s">
        <v>203</v>
      </c>
      <c r="E216" s="246" t="s">
        <v>325</v>
      </c>
      <c r="F216" s="247" t="s">
        <v>326</v>
      </c>
      <c r="G216" s="248" t="s">
        <v>322</v>
      </c>
      <c r="H216" s="249">
        <v>174</v>
      </c>
      <c r="I216" s="250"/>
      <c r="J216" s="251">
        <f>ROUND(I216*H216,2)</f>
        <v>0</v>
      </c>
      <c r="K216" s="247" t="s">
        <v>134</v>
      </c>
      <c r="L216" s="252"/>
      <c r="M216" s="253" t="s">
        <v>1</v>
      </c>
      <c r="N216" s="254" t="s">
        <v>38</v>
      </c>
      <c r="O216" s="89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171</v>
      </c>
      <c r="AT216" s="227" t="s">
        <v>203</v>
      </c>
      <c r="AU216" s="227" t="s">
        <v>83</v>
      </c>
      <c r="AY216" s="15" t="s">
        <v>128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81</v>
      </c>
      <c r="BK216" s="228">
        <f>ROUND(I216*H216,2)</f>
        <v>0</v>
      </c>
      <c r="BL216" s="15" t="s">
        <v>135</v>
      </c>
      <c r="BM216" s="227" t="s">
        <v>327</v>
      </c>
    </row>
    <row r="217" s="13" customFormat="1">
      <c r="A217" s="13"/>
      <c r="B217" s="229"/>
      <c r="C217" s="230"/>
      <c r="D217" s="231" t="s">
        <v>137</v>
      </c>
      <c r="E217" s="232" t="s">
        <v>1</v>
      </c>
      <c r="F217" s="233" t="s">
        <v>318</v>
      </c>
      <c r="G217" s="230"/>
      <c r="H217" s="234">
        <v>174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137</v>
      </c>
      <c r="AU217" s="240" t="s">
        <v>83</v>
      </c>
      <c r="AV217" s="13" t="s">
        <v>83</v>
      </c>
      <c r="AW217" s="13" t="s">
        <v>30</v>
      </c>
      <c r="AX217" s="13" t="s">
        <v>81</v>
      </c>
      <c r="AY217" s="240" t="s">
        <v>128</v>
      </c>
    </row>
    <row r="218" s="2" customFormat="1" ht="16.5" customHeight="1">
      <c r="A218" s="36"/>
      <c r="B218" s="37"/>
      <c r="C218" s="216" t="s">
        <v>328</v>
      </c>
      <c r="D218" s="216" t="s">
        <v>130</v>
      </c>
      <c r="E218" s="217" t="s">
        <v>329</v>
      </c>
      <c r="F218" s="218" t="s">
        <v>330</v>
      </c>
      <c r="G218" s="219" t="s">
        <v>322</v>
      </c>
      <c r="H218" s="220">
        <v>58</v>
      </c>
      <c r="I218" s="221"/>
      <c r="J218" s="222">
        <f>ROUND(I218*H218,2)</f>
        <v>0</v>
      </c>
      <c r="K218" s="218" t="s">
        <v>134</v>
      </c>
      <c r="L218" s="42"/>
      <c r="M218" s="223" t="s">
        <v>1</v>
      </c>
      <c r="N218" s="224" t="s">
        <v>38</v>
      </c>
      <c r="O218" s="89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135</v>
      </c>
      <c r="AT218" s="227" t="s">
        <v>130</v>
      </c>
      <c r="AU218" s="227" t="s">
        <v>83</v>
      </c>
      <c r="AY218" s="15" t="s">
        <v>128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81</v>
      </c>
      <c r="BK218" s="228">
        <f>ROUND(I218*H218,2)</f>
        <v>0</v>
      </c>
      <c r="BL218" s="15" t="s">
        <v>135</v>
      </c>
      <c r="BM218" s="227" t="s">
        <v>331</v>
      </c>
    </row>
    <row r="219" s="13" customFormat="1">
      <c r="A219" s="13"/>
      <c r="B219" s="229"/>
      <c r="C219" s="230"/>
      <c r="D219" s="231" t="s">
        <v>137</v>
      </c>
      <c r="E219" s="232" t="s">
        <v>1</v>
      </c>
      <c r="F219" s="233" t="s">
        <v>313</v>
      </c>
      <c r="G219" s="230"/>
      <c r="H219" s="234">
        <v>58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137</v>
      </c>
      <c r="AU219" s="240" t="s">
        <v>83</v>
      </c>
      <c r="AV219" s="13" t="s">
        <v>83</v>
      </c>
      <c r="AW219" s="13" t="s">
        <v>30</v>
      </c>
      <c r="AX219" s="13" t="s">
        <v>81</v>
      </c>
      <c r="AY219" s="240" t="s">
        <v>128</v>
      </c>
    </row>
    <row r="220" s="2" customFormat="1" ht="16.5" customHeight="1">
      <c r="A220" s="36"/>
      <c r="B220" s="37"/>
      <c r="C220" s="216" t="s">
        <v>332</v>
      </c>
      <c r="D220" s="216" t="s">
        <v>130</v>
      </c>
      <c r="E220" s="217" t="s">
        <v>333</v>
      </c>
      <c r="F220" s="218" t="s">
        <v>334</v>
      </c>
      <c r="G220" s="219" t="s">
        <v>141</v>
      </c>
      <c r="H220" s="220">
        <v>13.4</v>
      </c>
      <c r="I220" s="221"/>
      <c r="J220" s="222">
        <f>ROUND(I220*H220,2)</f>
        <v>0</v>
      </c>
      <c r="K220" s="218" t="s">
        <v>134</v>
      </c>
      <c r="L220" s="42"/>
      <c r="M220" s="223" t="s">
        <v>1</v>
      </c>
      <c r="N220" s="224" t="s">
        <v>38</v>
      </c>
      <c r="O220" s="89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135</v>
      </c>
      <c r="AT220" s="227" t="s">
        <v>130</v>
      </c>
      <c r="AU220" s="227" t="s">
        <v>83</v>
      </c>
      <c r="AY220" s="15" t="s">
        <v>128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81</v>
      </c>
      <c r="BK220" s="228">
        <f>ROUND(I220*H220,2)</f>
        <v>0</v>
      </c>
      <c r="BL220" s="15" t="s">
        <v>135</v>
      </c>
      <c r="BM220" s="227" t="s">
        <v>335</v>
      </c>
    </row>
    <row r="221" s="13" customFormat="1">
      <c r="A221" s="13"/>
      <c r="B221" s="229"/>
      <c r="C221" s="230"/>
      <c r="D221" s="231" t="s">
        <v>137</v>
      </c>
      <c r="E221" s="232" t="s">
        <v>1</v>
      </c>
      <c r="F221" s="233" t="s">
        <v>336</v>
      </c>
      <c r="G221" s="230"/>
      <c r="H221" s="234">
        <v>13.4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137</v>
      </c>
      <c r="AU221" s="240" t="s">
        <v>83</v>
      </c>
      <c r="AV221" s="13" t="s">
        <v>83</v>
      </c>
      <c r="AW221" s="13" t="s">
        <v>30</v>
      </c>
      <c r="AX221" s="13" t="s">
        <v>81</v>
      </c>
      <c r="AY221" s="240" t="s">
        <v>128</v>
      </c>
    </row>
    <row r="222" s="2" customFormat="1" ht="24.15" customHeight="1">
      <c r="A222" s="36"/>
      <c r="B222" s="37"/>
      <c r="C222" s="216" t="s">
        <v>337</v>
      </c>
      <c r="D222" s="216" t="s">
        <v>130</v>
      </c>
      <c r="E222" s="217" t="s">
        <v>338</v>
      </c>
      <c r="F222" s="218" t="s">
        <v>339</v>
      </c>
      <c r="G222" s="219" t="s">
        <v>141</v>
      </c>
      <c r="H222" s="220">
        <v>19.199999999999999</v>
      </c>
      <c r="I222" s="221"/>
      <c r="J222" s="222">
        <f>ROUND(I222*H222,2)</f>
        <v>0</v>
      </c>
      <c r="K222" s="218" t="s">
        <v>134</v>
      </c>
      <c r="L222" s="42"/>
      <c r="M222" s="223" t="s">
        <v>1</v>
      </c>
      <c r="N222" s="224" t="s">
        <v>38</v>
      </c>
      <c r="O222" s="89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7" t="s">
        <v>135</v>
      </c>
      <c r="AT222" s="227" t="s">
        <v>130</v>
      </c>
      <c r="AU222" s="227" t="s">
        <v>83</v>
      </c>
      <c r="AY222" s="15" t="s">
        <v>128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5" t="s">
        <v>81</v>
      </c>
      <c r="BK222" s="228">
        <f>ROUND(I222*H222,2)</f>
        <v>0</v>
      </c>
      <c r="BL222" s="15" t="s">
        <v>135</v>
      </c>
      <c r="BM222" s="227" t="s">
        <v>340</v>
      </c>
    </row>
    <row r="223" s="13" customFormat="1">
      <c r="A223" s="13"/>
      <c r="B223" s="229"/>
      <c r="C223" s="230"/>
      <c r="D223" s="231" t="s">
        <v>137</v>
      </c>
      <c r="E223" s="232" t="s">
        <v>1</v>
      </c>
      <c r="F223" s="233" t="s">
        <v>341</v>
      </c>
      <c r="G223" s="230"/>
      <c r="H223" s="234">
        <v>19.199999999999999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137</v>
      </c>
      <c r="AU223" s="240" t="s">
        <v>83</v>
      </c>
      <c r="AV223" s="13" t="s">
        <v>83</v>
      </c>
      <c r="AW223" s="13" t="s">
        <v>30</v>
      </c>
      <c r="AX223" s="13" t="s">
        <v>81</v>
      </c>
      <c r="AY223" s="240" t="s">
        <v>128</v>
      </c>
    </row>
    <row r="224" s="2" customFormat="1" ht="24.15" customHeight="1">
      <c r="A224" s="36"/>
      <c r="B224" s="37"/>
      <c r="C224" s="216" t="s">
        <v>342</v>
      </c>
      <c r="D224" s="216" t="s">
        <v>130</v>
      </c>
      <c r="E224" s="217" t="s">
        <v>343</v>
      </c>
      <c r="F224" s="218" t="s">
        <v>344</v>
      </c>
      <c r="G224" s="219" t="s">
        <v>141</v>
      </c>
      <c r="H224" s="220">
        <v>76.799999999999997</v>
      </c>
      <c r="I224" s="221"/>
      <c r="J224" s="222">
        <f>ROUND(I224*H224,2)</f>
        <v>0</v>
      </c>
      <c r="K224" s="218" t="s">
        <v>134</v>
      </c>
      <c r="L224" s="42"/>
      <c r="M224" s="223" t="s">
        <v>1</v>
      </c>
      <c r="N224" s="224" t="s">
        <v>38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135</v>
      </c>
      <c r="AT224" s="227" t="s">
        <v>130</v>
      </c>
      <c r="AU224" s="227" t="s">
        <v>83</v>
      </c>
      <c r="AY224" s="15" t="s">
        <v>128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81</v>
      </c>
      <c r="BK224" s="228">
        <f>ROUND(I224*H224,2)</f>
        <v>0</v>
      </c>
      <c r="BL224" s="15" t="s">
        <v>135</v>
      </c>
      <c r="BM224" s="227" t="s">
        <v>345</v>
      </c>
    </row>
    <row r="225" s="13" customFormat="1">
      <c r="A225" s="13"/>
      <c r="B225" s="229"/>
      <c r="C225" s="230"/>
      <c r="D225" s="231" t="s">
        <v>137</v>
      </c>
      <c r="E225" s="232" t="s">
        <v>1</v>
      </c>
      <c r="F225" s="233" t="s">
        <v>346</v>
      </c>
      <c r="G225" s="230"/>
      <c r="H225" s="234">
        <v>76.799999999999997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137</v>
      </c>
      <c r="AU225" s="240" t="s">
        <v>83</v>
      </c>
      <c r="AV225" s="13" t="s">
        <v>83</v>
      </c>
      <c r="AW225" s="13" t="s">
        <v>30</v>
      </c>
      <c r="AX225" s="13" t="s">
        <v>81</v>
      </c>
      <c r="AY225" s="240" t="s">
        <v>128</v>
      </c>
    </row>
    <row r="226" s="2" customFormat="1" ht="16.5" customHeight="1">
      <c r="A226" s="36"/>
      <c r="B226" s="37"/>
      <c r="C226" s="245" t="s">
        <v>347</v>
      </c>
      <c r="D226" s="245" t="s">
        <v>203</v>
      </c>
      <c r="E226" s="246" t="s">
        <v>348</v>
      </c>
      <c r="F226" s="247" t="s">
        <v>349</v>
      </c>
      <c r="G226" s="248" t="s">
        <v>141</v>
      </c>
      <c r="H226" s="249">
        <v>19.199999999999999</v>
      </c>
      <c r="I226" s="250"/>
      <c r="J226" s="251">
        <f>ROUND(I226*H226,2)</f>
        <v>0</v>
      </c>
      <c r="K226" s="247" t="s">
        <v>134</v>
      </c>
      <c r="L226" s="252"/>
      <c r="M226" s="253" t="s">
        <v>1</v>
      </c>
      <c r="N226" s="254" t="s">
        <v>38</v>
      </c>
      <c r="O226" s="89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171</v>
      </c>
      <c r="AT226" s="227" t="s">
        <v>203</v>
      </c>
      <c r="AU226" s="227" t="s">
        <v>83</v>
      </c>
      <c r="AY226" s="15" t="s">
        <v>128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81</v>
      </c>
      <c r="BK226" s="228">
        <f>ROUND(I226*H226,2)</f>
        <v>0</v>
      </c>
      <c r="BL226" s="15" t="s">
        <v>135</v>
      </c>
      <c r="BM226" s="227" t="s">
        <v>350</v>
      </c>
    </row>
    <row r="227" s="13" customFormat="1">
      <c r="A227" s="13"/>
      <c r="B227" s="229"/>
      <c r="C227" s="230"/>
      <c r="D227" s="231" t="s">
        <v>137</v>
      </c>
      <c r="E227" s="232" t="s">
        <v>1</v>
      </c>
      <c r="F227" s="233" t="s">
        <v>351</v>
      </c>
      <c r="G227" s="230"/>
      <c r="H227" s="234">
        <v>19.199999999999999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137</v>
      </c>
      <c r="AU227" s="240" t="s">
        <v>83</v>
      </c>
      <c r="AV227" s="13" t="s">
        <v>83</v>
      </c>
      <c r="AW227" s="13" t="s">
        <v>30</v>
      </c>
      <c r="AX227" s="13" t="s">
        <v>81</v>
      </c>
      <c r="AY227" s="240" t="s">
        <v>128</v>
      </c>
    </row>
    <row r="228" s="12" customFormat="1" ht="22.8" customHeight="1">
      <c r="A228" s="12"/>
      <c r="B228" s="200"/>
      <c r="C228" s="201"/>
      <c r="D228" s="202" t="s">
        <v>72</v>
      </c>
      <c r="E228" s="214" t="s">
        <v>83</v>
      </c>
      <c r="F228" s="214" t="s">
        <v>352</v>
      </c>
      <c r="G228" s="201"/>
      <c r="H228" s="201"/>
      <c r="I228" s="204"/>
      <c r="J228" s="215">
        <f>BK228</f>
        <v>0</v>
      </c>
      <c r="K228" s="201"/>
      <c r="L228" s="206"/>
      <c r="M228" s="207"/>
      <c r="N228" s="208"/>
      <c r="O228" s="208"/>
      <c r="P228" s="209">
        <f>SUM(P229:P236)</f>
        <v>0</v>
      </c>
      <c r="Q228" s="208"/>
      <c r="R228" s="209">
        <f>SUM(R229:R236)</f>
        <v>0.45843999999999996</v>
      </c>
      <c r="S228" s="208"/>
      <c r="T228" s="210">
        <f>SUM(T229:T236)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1" t="s">
        <v>81</v>
      </c>
      <c r="AT228" s="212" t="s">
        <v>72</v>
      </c>
      <c r="AU228" s="212" t="s">
        <v>81</v>
      </c>
      <c r="AY228" s="211" t="s">
        <v>128</v>
      </c>
      <c r="BK228" s="213">
        <f>SUM(BK229:BK236)</f>
        <v>0</v>
      </c>
    </row>
    <row r="229" s="2" customFormat="1" ht="24.15" customHeight="1">
      <c r="A229" s="36"/>
      <c r="B229" s="37"/>
      <c r="C229" s="216" t="s">
        <v>353</v>
      </c>
      <c r="D229" s="216" t="s">
        <v>130</v>
      </c>
      <c r="E229" s="217" t="s">
        <v>354</v>
      </c>
      <c r="F229" s="218" t="s">
        <v>355</v>
      </c>
      <c r="G229" s="219" t="s">
        <v>133</v>
      </c>
      <c r="H229" s="220">
        <v>500</v>
      </c>
      <c r="I229" s="221"/>
      <c r="J229" s="222">
        <f>ROUND(I229*H229,2)</f>
        <v>0</v>
      </c>
      <c r="K229" s="218" t="s">
        <v>134</v>
      </c>
      <c r="L229" s="42"/>
      <c r="M229" s="223" t="s">
        <v>1</v>
      </c>
      <c r="N229" s="224" t="s">
        <v>38</v>
      </c>
      <c r="O229" s="89"/>
      <c r="P229" s="225">
        <f>O229*H229</f>
        <v>0</v>
      </c>
      <c r="Q229" s="225">
        <v>0.00013999999999999999</v>
      </c>
      <c r="R229" s="225">
        <f>Q229*H229</f>
        <v>0.069999999999999993</v>
      </c>
      <c r="S229" s="225">
        <v>0</v>
      </c>
      <c r="T229" s="22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7" t="s">
        <v>135</v>
      </c>
      <c r="AT229" s="227" t="s">
        <v>130</v>
      </c>
      <c r="AU229" s="227" t="s">
        <v>83</v>
      </c>
      <c r="AY229" s="15" t="s">
        <v>128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5" t="s">
        <v>81</v>
      </c>
      <c r="BK229" s="228">
        <f>ROUND(I229*H229,2)</f>
        <v>0</v>
      </c>
      <c r="BL229" s="15" t="s">
        <v>135</v>
      </c>
      <c r="BM229" s="227" t="s">
        <v>356</v>
      </c>
    </row>
    <row r="230" s="13" customFormat="1">
      <c r="A230" s="13"/>
      <c r="B230" s="229"/>
      <c r="C230" s="230"/>
      <c r="D230" s="231" t="s">
        <v>137</v>
      </c>
      <c r="E230" s="232" t="s">
        <v>1</v>
      </c>
      <c r="F230" s="233" t="s">
        <v>357</v>
      </c>
      <c r="G230" s="230"/>
      <c r="H230" s="234">
        <v>500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137</v>
      </c>
      <c r="AU230" s="240" t="s">
        <v>83</v>
      </c>
      <c r="AV230" s="13" t="s">
        <v>83</v>
      </c>
      <c r="AW230" s="13" t="s">
        <v>30</v>
      </c>
      <c r="AX230" s="13" t="s">
        <v>81</v>
      </c>
      <c r="AY230" s="240" t="s">
        <v>128</v>
      </c>
    </row>
    <row r="231" s="2" customFormat="1" ht="24.15" customHeight="1">
      <c r="A231" s="36"/>
      <c r="B231" s="37"/>
      <c r="C231" s="245" t="s">
        <v>358</v>
      </c>
      <c r="D231" s="245" t="s">
        <v>203</v>
      </c>
      <c r="E231" s="246" t="s">
        <v>359</v>
      </c>
      <c r="F231" s="247" t="s">
        <v>360</v>
      </c>
      <c r="G231" s="248" t="s">
        <v>133</v>
      </c>
      <c r="H231" s="249">
        <v>550</v>
      </c>
      <c r="I231" s="250"/>
      <c r="J231" s="251">
        <f>ROUND(I231*H231,2)</f>
        <v>0</v>
      </c>
      <c r="K231" s="247" t="s">
        <v>134</v>
      </c>
      <c r="L231" s="252"/>
      <c r="M231" s="253" t="s">
        <v>1</v>
      </c>
      <c r="N231" s="254" t="s">
        <v>38</v>
      </c>
      <c r="O231" s="89"/>
      <c r="P231" s="225">
        <f>O231*H231</f>
        <v>0</v>
      </c>
      <c r="Q231" s="225">
        <v>0.00029999999999999997</v>
      </c>
      <c r="R231" s="225">
        <f>Q231*H231</f>
        <v>0.16499999999999998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171</v>
      </c>
      <c r="AT231" s="227" t="s">
        <v>203</v>
      </c>
      <c r="AU231" s="227" t="s">
        <v>83</v>
      </c>
      <c r="AY231" s="15" t="s">
        <v>128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81</v>
      </c>
      <c r="BK231" s="228">
        <f>ROUND(I231*H231,2)</f>
        <v>0</v>
      </c>
      <c r="BL231" s="15" t="s">
        <v>135</v>
      </c>
      <c r="BM231" s="227" t="s">
        <v>361</v>
      </c>
    </row>
    <row r="232" s="13" customFormat="1">
      <c r="A232" s="13"/>
      <c r="B232" s="229"/>
      <c r="C232" s="230"/>
      <c r="D232" s="231" t="s">
        <v>137</v>
      </c>
      <c r="E232" s="232" t="s">
        <v>1</v>
      </c>
      <c r="F232" s="233" t="s">
        <v>362</v>
      </c>
      <c r="G232" s="230"/>
      <c r="H232" s="234">
        <v>550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137</v>
      </c>
      <c r="AU232" s="240" t="s">
        <v>83</v>
      </c>
      <c r="AV232" s="13" t="s">
        <v>83</v>
      </c>
      <c r="AW232" s="13" t="s">
        <v>30</v>
      </c>
      <c r="AX232" s="13" t="s">
        <v>81</v>
      </c>
      <c r="AY232" s="240" t="s">
        <v>128</v>
      </c>
    </row>
    <row r="233" s="2" customFormat="1" ht="16.5" customHeight="1">
      <c r="A233" s="36"/>
      <c r="B233" s="37"/>
      <c r="C233" s="216" t="s">
        <v>363</v>
      </c>
      <c r="D233" s="216" t="s">
        <v>130</v>
      </c>
      <c r="E233" s="217" t="s">
        <v>364</v>
      </c>
      <c r="F233" s="218" t="s">
        <v>365</v>
      </c>
      <c r="G233" s="219" t="s">
        <v>133</v>
      </c>
      <c r="H233" s="220">
        <v>76</v>
      </c>
      <c r="I233" s="221"/>
      <c r="J233" s="222">
        <f>ROUND(I233*H233,2)</f>
        <v>0</v>
      </c>
      <c r="K233" s="218" t="s">
        <v>134</v>
      </c>
      <c r="L233" s="42"/>
      <c r="M233" s="223" t="s">
        <v>1</v>
      </c>
      <c r="N233" s="224" t="s">
        <v>38</v>
      </c>
      <c r="O233" s="89"/>
      <c r="P233" s="225">
        <f>O233*H233</f>
        <v>0</v>
      </c>
      <c r="Q233" s="225">
        <v>0.0029399999999999999</v>
      </c>
      <c r="R233" s="225">
        <f>Q233*H233</f>
        <v>0.22344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135</v>
      </c>
      <c r="AT233" s="227" t="s">
        <v>130</v>
      </c>
      <c r="AU233" s="227" t="s">
        <v>83</v>
      </c>
      <c r="AY233" s="15" t="s">
        <v>128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81</v>
      </c>
      <c r="BK233" s="228">
        <f>ROUND(I233*H233,2)</f>
        <v>0</v>
      </c>
      <c r="BL233" s="15" t="s">
        <v>135</v>
      </c>
      <c r="BM233" s="227" t="s">
        <v>366</v>
      </c>
    </row>
    <row r="234" s="13" customFormat="1">
      <c r="A234" s="13"/>
      <c r="B234" s="229"/>
      <c r="C234" s="230"/>
      <c r="D234" s="231" t="s">
        <v>137</v>
      </c>
      <c r="E234" s="232" t="s">
        <v>1</v>
      </c>
      <c r="F234" s="233" t="s">
        <v>367</v>
      </c>
      <c r="G234" s="230"/>
      <c r="H234" s="234">
        <v>76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137</v>
      </c>
      <c r="AU234" s="240" t="s">
        <v>83</v>
      </c>
      <c r="AV234" s="13" t="s">
        <v>83</v>
      </c>
      <c r="AW234" s="13" t="s">
        <v>30</v>
      </c>
      <c r="AX234" s="13" t="s">
        <v>81</v>
      </c>
      <c r="AY234" s="240" t="s">
        <v>128</v>
      </c>
    </row>
    <row r="235" s="2" customFormat="1" ht="16.5" customHeight="1">
      <c r="A235" s="36"/>
      <c r="B235" s="37"/>
      <c r="C235" s="216" t="s">
        <v>368</v>
      </c>
      <c r="D235" s="216" t="s">
        <v>130</v>
      </c>
      <c r="E235" s="217" t="s">
        <v>369</v>
      </c>
      <c r="F235" s="218" t="s">
        <v>370</v>
      </c>
      <c r="G235" s="219" t="s">
        <v>133</v>
      </c>
      <c r="H235" s="220">
        <v>76</v>
      </c>
      <c r="I235" s="221"/>
      <c r="J235" s="222">
        <f>ROUND(I235*H235,2)</f>
        <v>0</v>
      </c>
      <c r="K235" s="218" t="s">
        <v>134</v>
      </c>
      <c r="L235" s="42"/>
      <c r="M235" s="223" t="s">
        <v>1</v>
      </c>
      <c r="N235" s="224" t="s">
        <v>38</v>
      </c>
      <c r="O235" s="89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135</v>
      </c>
      <c r="AT235" s="227" t="s">
        <v>130</v>
      </c>
      <c r="AU235" s="227" t="s">
        <v>83</v>
      </c>
      <c r="AY235" s="15" t="s">
        <v>128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81</v>
      </c>
      <c r="BK235" s="228">
        <f>ROUND(I235*H235,2)</f>
        <v>0</v>
      </c>
      <c r="BL235" s="15" t="s">
        <v>135</v>
      </c>
      <c r="BM235" s="227" t="s">
        <v>371</v>
      </c>
    </row>
    <row r="236" s="13" customFormat="1">
      <c r="A236" s="13"/>
      <c r="B236" s="229"/>
      <c r="C236" s="230"/>
      <c r="D236" s="231" t="s">
        <v>137</v>
      </c>
      <c r="E236" s="232" t="s">
        <v>1</v>
      </c>
      <c r="F236" s="233" t="s">
        <v>367</v>
      </c>
      <c r="G236" s="230"/>
      <c r="H236" s="234">
        <v>76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137</v>
      </c>
      <c r="AU236" s="240" t="s">
        <v>83</v>
      </c>
      <c r="AV236" s="13" t="s">
        <v>83</v>
      </c>
      <c r="AW236" s="13" t="s">
        <v>30</v>
      </c>
      <c r="AX236" s="13" t="s">
        <v>81</v>
      </c>
      <c r="AY236" s="240" t="s">
        <v>128</v>
      </c>
    </row>
    <row r="237" s="12" customFormat="1" ht="22.8" customHeight="1">
      <c r="A237" s="12"/>
      <c r="B237" s="200"/>
      <c r="C237" s="201"/>
      <c r="D237" s="202" t="s">
        <v>72</v>
      </c>
      <c r="E237" s="214" t="s">
        <v>135</v>
      </c>
      <c r="F237" s="214" t="s">
        <v>372</v>
      </c>
      <c r="G237" s="201"/>
      <c r="H237" s="201"/>
      <c r="I237" s="204"/>
      <c r="J237" s="215">
        <f>BK237</f>
        <v>0</v>
      </c>
      <c r="K237" s="201"/>
      <c r="L237" s="206"/>
      <c r="M237" s="207"/>
      <c r="N237" s="208"/>
      <c r="O237" s="208"/>
      <c r="P237" s="209">
        <f>SUM(P238:P251)</f>
        <v>0</v>
      </c>
      <c r="Q237" s="208"/>
      <c r="R237" s="209">
        <f>SUM(R238:R251)</f>
        <v>148.83439143000001</v>
      </c>
      <c r="S237" s="208"/>
      <c r="T237" s="210">
        <f>SUM(T238:T251)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1" t="s">
        <v>81</v>
      </c>
      <c r="AT237" s="212" t="s">
        <v>72</v>
      </c>
      <c r="AU237" s="212" t="s">
        <v>81</v>
      </c>
      <c r="AY237" s="211" t="s">
        <v>128</v>
      </c>
      <c r="BK237" s="213">
        <f>SUM(BK238:BK251)</f>
        <v>0</v>
      </c>
    </row>
    <row r="238" s="2" customFormat="1" ht="24.15" customHeight="1">
      <c r="A238" s="36"/>
      <c r="B238" s="37"/>
      <c r="C238" s="216" t="s">
        <v>373</v>
      </c>
      <c r="D238" s="216" t="s">
        <v>130</v>
      </c>
      <c r="E238" s="217" t="s">
        <v>374</v>
      </c>
      <c r="F238" s="218" t="s">
        <v>375</v>
      </c>
      <c r="G238" s="219" t="s">
        <v>133</v>
      </c>
      <c r="H238" s="220">
        <v>70.941000000000002</v>
      </c>
      <c r="I238" s="221"/>
      <c r="J238" s="222">
        <f>ROUND(I238*H238,2)</f>
        <v>0</v>
      </c>
      <c r="K238" s="218" t="s">
        <v>134</v>
      </c>
      <c r="L238" s="42"/>
      <c r="M238" s="223" t="s">
        <v>1</v>
      </c>
      <c r="N238" s="224" t="s">
        <v>38</v>
      </c>
      <c r="O238" s="89"/>
      <c r="P238" s="225">
        <f>O238*H238</f>
        <v>0</v>
      </c>
      <c r="Q238" s="225">
        <v>0.24532999999999999</v>
      </c>
      <c r="R238" s="225">
        <f>Q238*H238</f>
        <v>17.403955530000001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135</v>
      </c>
      <c r="AT238" s="227" t="s">
        <v>130</v>
      </c>
      <c r="AU238" s="227" t="s">
        <v>83</v>
      </c>
      <c r="AY238" s="15" t="s">
        <v>128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81</v>
      </c>
      <c r="BK238" s="228">
        <f>ROUND(I238*H238,2)</f>
        <v>0</v>
      </c>
      <c r="BL238" s="15" t="s">
        <v>135</v>
      </c>
      <c r="BM238" s="227" t="s">
        <v>376</v>
      </c>
    </row>
    <row r="239" s="2" customFormat="1">
      <c r="A239" s="36"/>
      <c r="B239" s="37"/>
      <c r="C239" s="38"/>
      <c r="D239" s="231" t="s">
        <v>143</v>
      </c>
      <c r="E239" s="38"/>
      <c r="F239" s="241" t="s">
        <v>377</v>
      </c>
      <c r="G239" s="38"/>
      <c r="H239" s="38"/>
      <c r="I239" s="242"/>
      <c r="J239" s="38"/>
      <c r="K239" s="38"/>
      <c r="L239" s="42"/>
      <c r="M239" s="243"/>
      <c r="N239" s="244"/>
      <c r="O239" s="89"/>
      <c r="P239" s="89"/>
      <c r="Q239" s="89"/>
      <c r="R239" s="89"/>
      <c r="S239" s="89"/>
      <c r="T239" s="90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143</v>
      </c>
      <c r="AU239" s="15" t="s">
        <v>83</v>
      </c>
    </row>
    <row r="240" s="13" customFormat="1">
      <c r="A240" s="13"/>
      <c r="B240" s="229"/>
      <c r="C240" s="230"/>
      <c r="D240" s="231" t="s">
        <v>137</v>
      </c>
      <c r="E240" s="232" t="s">
        <v>1</v>
      </c>
      <c r="F240" s="233" t="s">
        <v>378</v>
      </c>
      <c r="G240" s="230"/>
      <c r="H240" s="234">
        <v>70.941000000000002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137</v>
      </c>
      <c r="AU240" s="240" t="s">
        <v>83</v>
      </c>
      <c r="AV240" s="13" t="s">
        <v>83</v>
      </c>
      <c r="AW240" s="13" t="s">
        <v>30</v>
      </c>
      <c r="AX240" s="13" t="s">
        <v>81</v>
      </c>
      <c r="AY240" s="240" t="s">
        <v>128</v>
      </c>
    </row>
    <row r="241" s="2" customFormat="1" ht="24.15" customHeight="1">
      <c r="A241" s="36"/>
      <c r="B241" s="37"/>
      <c r="C241" s="216" t="s">
        <v>379</v>
      </c>
      <c r="D241" s="216" t="s">
        <v>130</v>
      </c>
      <c r="E241" s="217" t="s">
        <v>380</v>
      </c>
      <c r="F241" s="218" t="s">
        <v>381</v>
      </c>
      <c r="G241" s="219" t="s">
        <v>141</v>
      </c>
      <c r="H241" s="220">
        <v>11.15</v>
      </c>
      <c r="I241" s="221"/>
      <c r="J241" s="222">
        <f>ROUND(I241*H241,2)</f>
        <v>0</v>
      </c>
      <c r="K241" s="218" t="s">
        <v>134</v>
      </c>
      <c r="L241" s="42"/>
      <c r="M241" s="223" t="s">
        <v>1</v>
      </c>
      <c r="N241" s="224" t="s">
        <v>38</v>
      </c>
      <c r="O241" s="89"/>
      <c r="P241" s="225">
        <f>O241*H241</f>
        <v>0</v>
      </c>
      <c r="Q241" s="225">
        <v>2.49255</v>
      </c>
      <c r="R241" s="225">
        <f>Q241*H241</f>
        <v>27.791932500000001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135</v>
      </c>
      <c r="AT241" s="227" t="s">
        <v>130</v>
      </c>
      <c r="AU241" s="227" t="s">
        <v>83</v>
      </c>
      <c r="AY241" s="15" t="s">
        <v>128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81</v>
      </c>
      <c r="BK241" s="228">
        <f>ROUND(I241*H241,2)</f>
        <v>0</v>
      </c>
      <c r="BL241" s="15" t="s">
        <v>135</v>
      </c>
      <c r="BM241" s="227" t="s">
        <v>382</v>
      </c>
    </row>
    <row r="242" s="2" customFormat="1">
      <c r="A242" s="36"/>
      <c r="B242" s="37"/>
      <c r="C242" s="38"/>
      <c r="D242" s="231" t="s">
        <v>143</v>
      </c>
      <c r="E242" s="38"/>
      <c r="F242" s="241" t="s">
        <v>383</v>
      </c>
      <c r="G242" s="38"/>
      <c r="H242" s="38"/>
      <c r="I242" s="242"/>
      <c r="J242" s="38"/>
      <c r="K242" s="38"/>
      <c r="L242" s="42"/>
      <c r="M242" s="243"/>
      <c r="N242" s="244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143</v>
      </c>
      <c r="AU242" s="15" t="s">
        <v>83</v>
      </c>
    </row>
    <row r="243" s="13" customFormat="1">
      <c r="A243" s="13"/>
      <c r="B243" s="229"/>
      <c r="C243" s="230"/>
      <c r="D243" s="231" t="s">
        <v>137</v>
      </c>
      <c r="E243" s="232" t="s">
        <v>1</v>
      </c>
      <c r="F243" s="233" t="s">
        <v>384</v>
      </c>
      <c r="G243" s="230"/>
      <c r="H243" s="234">
        <v>11.15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137</v>
      </c>
      <c r="AU243" s="240" t="s">
        <v>83</v>
      </c>
      <c r="AV243" s="13" t="s">
        <v>83</v>
      </c>
      <c r="AW243" s="13" t="s">
        <v>30</v>
      </c>
      <c r="AX243" s="13" t="s">
        <v>81</v>
      </c>
      <c r="AY243" s="240" t="s">
        <v>128</v>
      </c>
    </row>
    <row r="244" s="2" customFormat="1" ht="21.75" customHeight="1">
      <c r="A244" s="36"/>
      <c r="B244" s="37"/>
      <c r="C244" s="216" t="s">
        <v>385</v>
      </c>
      <c r="D244" s="216" t="s">
        <v>130</v>
      </c>
      <c r="E244" s="217" t="s">
        <v>386</v>
      </c>
      <c r="F244" s="218" t="s">
        <v>387</v>
      </c>
      <c r="G244" s="219" t="s">
        <v>141</v>
      </c>
      <c r="H244" s="220">
        <v>27.300000000000001</v>
      </c>
      <c r="I244" s="221"/>
      <c r="J244" s="222">
        <f>ROUND(I244*H244,2)</f>
        <v>0</v>
      </c>
      <c r="K244" s="218" t="s">
        <v>134</v>
      </c>
      <c r="L244" s="42"/>
      <c r="M244" s="223" t="s">
        <v>1</v>
      </c>
      <c r="N244" s="224" t="s">
        <v>38</v>
      </c>
      <c r="O244" s="89"/>
      <c r="P244" s="225">
        <f>O244*H244</f>
        <v>0</v>
      </c>
      <c r="Q244" s="225">
        <v>2.5018699999999998</v>
      </c>
      <c r="R244" s="225">
        <f>Q244*H244</f>
        <v>68.301051000000001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135</v>
      </c>
      <c r="AT244" s="227" t="s">
        <v>130</v>
      </c>
      <c r="AU244" s="227" t="s">
        <v>83</v>
      </c>
      <c r="AY244" s="15" t="s">
        <v>128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81</v>
      </c>
      <c r="BK244" s="228">
        <f>ROUND(I244*H244,2)</f>
        <v>0</v>
      </c>
      <c r="BL244" s="15" t="s">
        <v>135</v>
      </c>
      <c r="BM244" s="227" t="s">
        <v>388</v>
      </c>
    </row>
    <row r="245" s="13" customFormat="1">
      <c r="A245" s="13"/>
      <c r="B245" s="229"/>
      <c r="C245" s="230"/>
      <c r="D245" s="231" t="s">
        <v>137</v>
      </c>
      <c r="E245" s="232" t="s">
        <v>1</v>
      </c>
      <c r="F245" s="233" t="s">
        <v>389</v>
      </c>
      <c r="G245" s="230"/>
      <c r="H245" s="234">
        <v>27.300000000000001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137</v>
      </c>
      <c r="AU245" s="240" t="s">
        <v>83</v>
      </c>
      <c r="AV245" s="13" t="s">
        <v>83</v>
      </c>
      <c r="AW245" s="13" t="s">
        <v>30</v>
      </c>
      <c r="AX245" s="13" t="s">
        <v>81</v>
      </c>
      <c r="AY245" s="240" t="s">
        <v>128</v>
      </c>
    </row>
    <row r="246" s="2" customFormat="1" ht="33" customHeight="1">
      <c r="A246" s="36"/>
      <c r="B246" s="37"/>
      <c r="C246" s="216" t="s">
        <v>390</v>
      </c>
      <c r="D246" s="216" t="s">
        <v>130</v>
      </c>
      <c r="E246" s="217" t="s">
        <v>391</v>
      </c>
      <c r="F246" s="218" t="s">
        <v>392</v>
      </c>
      <c r="G246" s="219" t="s">
        <v>206</v>
      </c>
      <c r="H246" s="220">
        <v>1.254</v>
      </c>
      <c r="I246" s="221"/>
      <c r="J246" s="222">
        <f>ROUND(I246*H246,2)</f>
        <v>0</v>
      </c>
      <c r="K246" s="218" t="s">
        <v>134</v>
      </c>
      <c r="L246" s="42"/>
      <c r="M246" s="223" t="s">
        <v>1</v>
      </c>
      <c r="N246" s="224" t="s">
        <v>38</v>
      </c>
      <c r="O246" s="89"/>
      <c r="P246" s="225">
        <f>O246*H246</f>
        <v>0</v>
      </c>
      <c r="Q246" s="225">
        <v>1.0506</v>
      </c>
      <c r="R246" s="225">
        <f>Q246*H246</f>
        <v>1.3174524000000001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135</v>
      </c>
      <c r="AT246" s="227" t="s">
        <v>130</v>
      </c>
      <c r="AU246" s="227" t="s">
        <v>83</v>
      </c>
      <c r="AY246" s="15" t="s">
        <v>128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81</v>
      </c>
      <c r="BK246" s="228">
        <f>ROUND(I246*H246,2)</f>
        <v>0</v>
      </c>
      <c r="BL246" s="15" t="s">
        <v>135</v>
      </c>
      <c r="BM246" s="227" t="s">
        <v>393</v>
      </c>
    </row>
    <row r="247" s="2" customFormat="1">
      <c r="A247" s="36"/>
      <c r="B247" s="37"/>
      <c r="C247" s="38"/>
      <c r="D247" s="231" t="s">
        <v>143</v>
      </c>
      <c r="E247" s="38"/>
      <c r="F247" s="241" t="s">
        <v>394</v>
      </c>
      <c r="G247" s="38"/>
      <c r="H247" s="38"/>
      <c r="I247" s="242"/>
      <c r="J247" s="38"/>
      <c r="K247" s="38"/>
      <c r="L247" s="42"/>
      <c r="M247" s="243"/>
      <c r="N247" s="244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143</v>
      </c>
      <c r="AU247" s="15" t="s">
        <v>83</v>
      </c>
    </row>
    <row r="248" s="13" customFormat="1">
      <c r="A248" s="13"/>
      <c r="B248" s="229"/>
      <c r="C248" s="230"/>
      <c r="D248" s="231" t="s">
        <v>137</v>
      </c>
      <c r="E248" s="232" t="s">
        <v>1</v>
      </c>
      <c r="F248" s="233" t="s">
        <v>395</v>
      </c>
      <c r="G248" s="230"/>
      <c r="H248" s="234">
        <v>1.254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137</v>
      </c>
      <c r="AU248" s="240" t="s">
        <v>83</v>
      </c>
      <c r="AV248" s="13" t="s">
        <v>83</v>
      </c>
      <c r="AW248" s="13" t="s">
        <v>30</v>
      </c>
      <c r="AX248" s="13" t="s">
        <v>81</v>
      </c>
      <c r="AY248" s="240" t="s">
        <v>128</v>
      </c>
    </row>
    <row r="249" s="2" customFormat="1" ht="16.5" customHeight="1">
      <c r="A249" s="36"/>
      <c r="B249" s="37"/>
      <c r="C249" s="216" t="s">
        <v>396</v>
      </c>
      <c r="D249" s="216" t="s">
        <v>130</v>
      </c>
      <c r="E249" s="217" t="s">
        <v>397</v>
      </c>
      <c r="F249" s="218" t="s">
        <v>398</v>
      </c>
      <c r="G249" s="219" t="s">
        <v>141</v>
      </c>
      <c r="H249" s="220">
        <v>14</v>
      </c>
      <c r="I249" s="221"/>
      <c r="J249" s="222">
        <f>ROUND(I249*H249,2)</f>
        <v>0</v>
      </c>
      <c r="K249" s="218" t="s">
        <v>134</v>
      </c>
      <c r="L249" s="42"/>
      <c r="M249" s="223" t="s">
        <v>1</v>
      </c>
      <c r="N249" s="224" t="s">
        <v>38</v>
      </c>
      <c r="O249" s="89"/>
      <c r="P249" s="225">
        <f>O249*H249</f>
        <v>0</v>
      </c>
      <c r="Q249" s="225">
        <v>2.4300000000000002</v>
      </c>
      <c r="R249" s="225">
        <f>Q249*H249</f>
        <v>34.020000000000003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135</v>
      </c>
      <c r="AT249" s="227" t="s">
        <v>130</v>
      </c>
      <c r="AU249" s="227" t="s">
        <v>83</v>
      </c>
      <c r="AY249" s="15" t="s">
        <v>128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81</v>
      </c>
      <c r="BK249" s="228">
        <f>ROUND(I249*H249,2)</f>
        <v>0</v>
      </c>
      <c r="BL249" s="15" t="s">
        <v>135</v>
      </c>
      <c r="BM249" s="227" t="s">
        <v>399</v>
      </c>
    </row>
    <row r="250" s="2" customFormat="1">
      <c r="A250" s="36"/>
      <c r="B250" s="37"/>
      <c r="C250" s="38"/>
      <c r="D250" s="231" t="s">
        <v>143</v>
      </c>
      <c r="E250" s="38"/>
      <c r="F250" s="241" t="s">
        <v>400</v>
      </c>
      <c r="G250" s="38"/>
      <c r="H250" s="38"/>
      <c r="I250" s="242"/>
      <c r="J250" s="38"/>
      <c r="K250" s="38"/>
      <c r="L250" s="42"/>
      <c r="M250" s="243"/>
      <c r="N250" s="244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143</v>
      </c>
      <c r="AU250" s="15" t="s">
        <v>83</v>
      </c>
    </row>
    <row r="251" s="13" customFormat="1">
      <c r="A251" s="13"/>
      <c r="B251" s="229"/>
      <c r="C251" s="230"/>
      <c r="D251" s="231" t="s">
        <v>137</v>
      </c>
      <c r="E251" s="232" t="s">
        <v>1</v>
      </c>
      <c r="F251" s="233" t="s">
        <v>197</v>
      </c>
      <c r="G251" s="230"/>
      <c r="H251" s="234">
        <v>14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137</v>
      </c>
      <c r="AU251" s="240" t="s">
        <v>83</v>
      </c>
      <c r="AV251" s="13" t="s">
        <v>83</v>
      </c>
      <c r="AW251" s="13" t="s">
        <v>30</v>
      </c>
      <c r="AX251" s="13" t="s">
        <v>81</v>
      </c>
      <c r="AY251" s="240" t="s">
        <v>128</v>
      </c>
    </row>
    <row r="252" s="12" customFormat="1" ht="22.8" customHeight="1">
      <c r="A252" s="12"/>
      <c r="B252" s="200"/>
      <c r="C252" s="201"/>
      <c r="D252" s="202" t="s">
        <v>72</v>
      </c>
      <c r="E252" s="214" t="s">
        <v>155</v>
      </c>
      <c r="F252" s="214" t="s">
        <v>401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SUM(P253:P288)</f>
        <v>0</v>
      </c>
      <c r="Q252" s="208"/>
      <c r="R252" s="209">
        <f>SUM(R253:R288)</f>
        <v>8882.2908795500007</v>
      </c>
      <c r="S252" s="208"/>
      <c r="T252" s="210">
        <f>SUM(T253:T288)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1" t="s">
        <v>81</v>
      </c>
      <c r="AT252" s="212" t="s">
        <v>72</v>
      </c>
      <c r="AU252" s="212" t="s">
        <v>81</v>
      </c>
      <c r="AY252" s="211" t="s">
        <v>128</v>
      </c>
      <c r="BK252" s="213">
        <f>SUM(BK253:BK288)</f>
        <v>0</v>
      </c>
    </row>
    <row r="253" s="2" customFormat="1" ht="21.75" customHeight="1">
      <c r="A253" s="36"/>
      <c r="B253" s="37"/>
      <c r="C253" s="216" t="s">
        <v>402</v>
      </c>
      <c r="D253" s="216" t="s">
        <v>130</v>
      </c>
      <c r="E253" s="217" t="s">
        <v>403</v>
      </c>
      <c r="F253" s="218" t="s">
        <v>404</v>
      </c>
      <c r="G253" s="219" t="s">
        <v>133</v>
      </c>
      <c r="H253" s="220">
        <v>92.040000000000006</v>
      </c>
      <c r="I253" s="221"/>
      <c r="J253" s="222">
        <f>ROUND(I253*H253,2)</f>
        <v>0</v>
      </c>
      <c r="K253" s="218" t="s">
        <v>134</v>
      </c>
      <c r="L253" s="42"/>
      <c r="M253" s="223" t="s">
        <v>1</v>
      </c>
      <c r="N253" s="224" t="s">
        <v>38</v>
      </c>
      <c r="O253" s="89"/>
      <c r="P253" s="225">
        <f>O253*H253</f>
        <v>0</v>
      </c>
      <c r="Q253" s="225">
        <v>0.23000000000000001</v>
      </c>
      <c r="R253" s="225">
        <f>Q253*H253</f>
        <v>21.169200000000004</v>
      </c>
      <c r="S253" s="225">
        <v>0</v>
      </c>
      <c r="T253" s="226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7" t="s">
        <v>135</v>
      </c>
      <c r="AT253" s="227" t="s">
        <v>130</v>
      </c>
      <c r="AU253" s="227" t="s">
        <v>83</v>
      </c>
      <c r="AY253" s="15" t="s">
        <v>128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5" t="s">
        <v>81</v>
      </c>
      <c r="BK253" s="228">
        <f>ROUND(I253*H253,2)</f>
        <v>0</v>
      </c>
      <c r="BL253" s="15" t="s">
        <v>135</v>
      </c>
      <c r="BM253" s="227" t="s">
        <v>405</v>
      </c>
    </row>
    <row r="254" s="13" customFormat="1">
      <c r="A254" s="13"/>
      <c r="B254" s="229"/>
      <c r="C254" s="230"/>
      <c r="D254" s="231" t="s">
        <v>137</v>
      </c>
      <c r="E254" s="232" t="s">
        <v>1</v>
      </c>
      <c r="F254" s="233" t="s">
        <v>406</v>
      </c>
      <c r="G254" s="230"/>
      <c r="H254" s="234">
        <v>92.040000000000006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137</v>
      </c>
      <c r="AU254" s="240" t="s">
        <v>83</v>
      </c>
      <c r="AV254" s="13" t="s">
        <v>83</v>
      </c>
      <c r="AW254" s="13" t="s">
        <v>30</v>
      </c>
      <c r="AX254" s="13" t="s">
        <v>81</v>
      </c>
      <c r="AY254" s="240" t="s">
        <v>128</v>
      </c>
    </row>
    <row r="255" s="2" customFormat="1" ht="21.75" customHeight="1">
      <c r="A255" s="36"/>
      <c r="B255" s="37"/>
      <c r="C255" s="216" t="s">
        <v>407</v>
      </c>
      <c r="D255" s="216" t="s">
        <v>130</v>
      </c>
      <c r="E255" s="217" t="s">
        <v>408</v>
      </c>
      <c r="F255" s="218" t="s">
        <v>409</v>
      </c>
      <c r="G255" s="219" t="s">
        <v>133</v>
      </c>
      <c r="H255" s="220">
        <v>500</v>
      </c>
      <c r="I255" s="221"/>
      <c r="J255" s="222">
        <f>ROUND(I255*H255,2)</f>
        <v>0</v>
      </c>
      <c r="K255" s="218" t="s">
        <v>134</v>
      </c>
      <c r="L255" s="42"/>
      <c r="M255" s="223" t="s">
        <v>1</v>
      </c>
      <c r="N255" s="224" t="s">
        <v>38</v>
      </c>
      <c r="O255" s="89"/>
      <c r="P255" s="225">
        <f>O255*H255</f>
        <v>0</v>
      </c>
      <c r="Q255" s="225">
        <v>0.23000000000000001</v>
      </c>
      <c r="R255" s="225">
        <f>Q255*H255</f>
        <v>115</v>
      </c>
      <c r="S255" s="225">
        <v>0</v>
      </c>
      <c r="T255" s="22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7" t="s">
        <v>135</v>
      </c>
      <c r="AT255" s="227" t="s">
        <v>130</v>
      </c>
      <c r="AU255" s="227" t="s">
        <v>83</v>
      </c>
      <c r="AY255" s="15" t="s">
        <v>128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5" t="s">
        <v>81</v>
      </c>
      <c r="BK255" s="228">
        <f>ROUND(I255*H255,2)</f>
        <v>0</v>
      </c>
      <c r="BL255" s="15" t="s">
        <v>135</v>
      </c>
      <c r="BM255" s="227" t="s">
        <v>410</v>
      </c>
    </row>
    <row r="256" s="2" customFormat="1">
      <c r="A256" s="36"/>
      <c r="B256" s="37"/>
      <c r="C256" s="38"/>
      <c r="D256" s="231" t="s">
        <v>143</v>
      </c>
      <c r="E256" s="38"/>
      <c r="F256" s="241" t="s">
        <v>411</v>
      </c>
      <c r="G256" s="38"/>
      <c r="H256" s="38"/>
      <c r="I256" s="242"/>
      <c r="J256" s="38"/>
      <c r="K256" s="38"/>
      <c r="L256" s="42"/>
      <c r="M256" s="243"/>
      <c r="N256" s="244"/>
      <c r="O256" s="89"/>
      <c r="P256" s="89"/>
      <c r="Q256" s="89"/>
      <c r="R256" s="89"/>
      <c r="S256" s="89"/>
      <c r="T256" s="90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143</v>
      </c>
      <c r="AU256" s="15" t="s">
        <v>83</v>
      </c>
    </row>
    <row r="257" s="13" customFormat="1">
      <c r="A257" s="13"/>
      <c r="B257" s="229"/>
      <c r="C257" s="230"/>
      <c r="D257" s="231" t="s">
        <v>137</v>
      </c>
      <c r="E257" s="232" t="s">
        <v>1</v>
      </c>
      <c r="F257" s="233" t="s">
        <v>357</v>
      </c>
      <c r="G257" s="230"/>
      <c r="H257" s="234">
        <v>500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137</v>
      </c>
      <c r="AU257" s="240" t="s">
        <v>83</v>
      </c>
      <c r="AV257" s="13" t="s">
        <v>83</v>
      </c>
      <c r="AW257" s="13" t="s">
        <v>30</v>
      </c>
      <c r="AX257" s="13" t="s">
        <v>81</v>
      </c>
      <c r="AY257" s="240" t="s">
        <v>128</v>
      </c>
    </row>
    <row r="258" s="2" customFormat="1" ht="24.15" customHeight="1">
      <c r="A258" s="36"/>
      <c r="B258" s="37"/>
      <c r="C258" s="216" t="s">
        <v>313</v>
      </c>
      <c r="D258" s="216" t="s">
        <v>130</v>
      </c>
      <c r="E258" s="217" t="s">
        <v>412</v>
      </c>
      <c r="F258" s="218" t="s">
        <v>413</v>
      </c>
      <c r="G258" s="219" t="s">
        <v>133</v>
      </c>
      <c r="H258" s="220">
        <v>5105.8249999999998</v>
      </c>
      <c r="I258" s="221"/>
      <c r="J258" s="222">
        <f>ROUND(I258*H258,2)</f>
        <v>0</v>
      </c>
      <c r="K258" s="218" t="s">
        <v>134</v>
      </c>
      <c r="L258" s="42"/>
      <c r="M258" s="223" t="s">
        <v>1</v>
      </c>
      <c r="N258" s="224" t="s">
        <v>38</v>
      </c>
      <c r="O258" s="89"/>
      <c r="P258" s="225">
        <f>O258*H258</f>
        <v>0</v>
      </c>
      <c r="Q258" s="225">
        <v>0.34499999999999997</v>
      </c>
      <c r="R258" s="225">
        <f>Q258*H258</f>
        <v>1761.5096249999999</v>
      </c>
      <c r="S258" s="225">
        <v>0</v>
      </c>
      <c r="T258" s="22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7" t="s">
        <v>135</v>
      </c>
      <c r="AT258" s="227" t="s">
        <v>130</v>
      </c>
      <c r="AU258" s="227" t="s">
        <v>83</v>
      </c>
      <c r="AY258" s="15" t="s">
        <v>128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5" t="s">
        <v>81</v>
      </c>
      <c r="BK258" s="228">
        <f>ROUND(I258*H258,2)</f>
        <v>0</v>
      </c>
      <c r="BL258" s="15" t="s">
        <v>135</v>
      </c>
      <c r="BM258" s="227" t="s">
        <v>414</v>
      </c>
    </row>
    <row r="259" s="2" customFormat="1">
      <c r="A259" s="36"/>
      <c r="B259" s="37"/>
      <c r="C259" s="38"/>
      <c r="D259" s="231" t="s">
        <v>143</v>
      </c>
      <c r="E259" s="38"/>
      <c r="F259" s="241" t="s">
        <v>415</v>
      </c>
      <c r="G259" s="38"/>
      <c r="H259" s="38"/>
      <c r="I259" s="242"/>
      <c r="J259" s="38"/>
      <c r="K259" s="38"/>
      <c r="L259" s="42"/>
      <c r="M259" s="243"/>
      <c r="N259" s="244"/>
      <c r="O259" s="89"/>
      <c r="P259" s="89"/>
      <c r="Q259" s="89"/>
      <c r="R259" s="89"/>
      <c r="S259" s="89"/>
      <c r="T259" s="90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143</v>
      </c>
      <c r="AU259" s="15" t="s">
        <v>83</v>
      </c>
    </row>
    <row r="260" s="13" customFormat="1">
      <c r="A260" s="13"/>
      <c r="B260" s="229"/>
      <c r="C260" s="230"/>
      <c r="D260" s="231" t="s">
        <v>137</v>
      </c>
      <c r="E260" s="232" t="s">
        <v>1</v>
      </c>
      <c r="F260" s="233" t="s">
        <v>416</v>
      </c>
      <c r="G260" s="230"/>
      <c r="H260" s="234">
        <v>5105.8249999999998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137</v>
      </c>
      <c r="AU260" s="240" t="s">
        <v>83</v>
      </c>
      <c r="AV260" s="13" t="s">
        <v>83</v>
      </c>
      <c r="AW260" s="13" t="s">
        <v>30</v>
      </c>
      <c r="AX260" s="13" t="s">
        <v>81</v>
      </c>
      <c r="AY260" s="240" t="s">
        <v>128</v>
      </c>
    </row>
    <row r="261" s="2" customFormat="1" ht="24.15" customHeight="1">
      <c r="A261" s="36"/>
      <c r="B261" s="37"/>
      <c r="C261" s="216" t="s">
        <v>417</v>
      </c>
      <c r="D261" s="216" t="s">
        <v>130</v>
      </c>
      <c r="E261" s="217" t="s">
        <v>412</v>
      </c>
      <c r="F261" s="218" t="s">
        <v>413</v>
      </c>
      <c r="G261" s="219" t="s">
        <v>133</v>
      </c>
      <c r="H261" s="220">
        <v>6085.1459999999997</v>
      </c>
      <c r="I261" s="221"/>
      <c r="J261" s="222">
        <f>ROUND(I261*H261,2)</f>
        <v>0</v>
      </c>
      <c r="K261" s="218" t="s">
        <v>134</v>
      </c>
      <c r="L261" s="42"/>
      <c r="M261" s="223" t="s">
        <v>1</v>
      </c>
      <c r="N261" s="224" t="s">
        <v>38</v>
      </c>
      <c r="O261" s="89"/>
      <c r="P261" s="225">
        <f>O261*H261</f>
        <v>0</v>
      </c>
      <c r="Q261" s="225">
        <v>0.34499999999999997</v>
      </c>
      <c r="R261" s="225">
        <f>Q261*H261</f>
        <v>2099.3753699999997</v>
      </c>
      <c r="S261" s="225">
        <v>0</v>
      </c>
      <c r="T261" s="22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135</v>
      </c>
      <c r="AT261" s="227" t="s">
        <v>130</v>
      </c>
      <c r="AU261" s="227" t="s">
        <v>83</v>
      </c>
      <c r="AY261" s="15" t="s">
        <v>128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81</v>
      </c>
      <c r="BK261" s="228">
        <f>ROUND(I261*H261,2)</f>
        <v>0</v>
      </c>
      <c r="BL261" s="15" t="s">
        <v>135</v>
      </c>
      <c r="BM261" s="227" t="s">
        <v>418</v>
      </c>
    </row>
    <row r="262" s="2" customFormat="1">
      <c r="A262" s="36"/>
      <c r="B262" s="37"/>
      <c r="C262" s="38"/>
      <c r="D262" s="231" t="s">
        <v>143</v>
      </c>
      <c r="E262" s="38"/>
      <c r="F262" s="241" t="s">
        <v>419</v>
      </c>
      <c r="G262" s="38"/>
      <c r="H262" s="38"/>
      <c r="I262" s="242"/>
      <c r="J262" s="38"/>
      <c r="K262" s="38"/>
      <c r="L262" s="42"/>
      <c r="M262" s="243"/>
      <c r="N262" s="244"/>
      <c r="O262" s="89"/>
      <c r="P262" s="89"/>
      <c r="Q262" s="89"/>
      <c r="R262" s="89"/>
      <c r="S262" s="89"/>
      <c r="T262" s="90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143</v>
      </c>
      <c r="AU262" s="15" t="s">
        <v>83</v>
      </c>
    </row>
    <row r="263" s="13" customFormat="1">
      <c r="A263" s="13"/>
      <c r="B263" s="229"/>
      <c r="C263" s="230"/>
      <c r="D263" s="231" t="s">
        <v>137</v>
      </c>
      <c r="E263" s="232" t="s">
        <v>1</v>
      </c>
      <c r="F263" s="233" t="s">
        <v>420</v>
      </c>
      <c r="G263" s="230"/>
      <c r="H263" s="234">
        <v>6085.1459999999997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137</v>
      </c>
      <c r="AU263" s="240" t="s">
        <v>83</v>
      </c>
      <c r="AV263" s="13" t="s">
        <v>83</v>
      </c>
      <c r="AW263" s="13" t="s">
        <v>30</v>
      </c>
      <c r="AX263" s="13" t="s">
        <v>81</v>
      </c>
      <c r="AY263" s="240" t="s">
        <v>128</v>
      </c>
    </row>
    <row r="264" s="2" customFormat="1" ht="24.15" customHeight="1">
      <c r="A264" s="36"/>
      <c r="B264" s="37"/>
      <c r="C264" s="216" t="s">
        <v>421</v>
      </c>
      <c r="D264" s="216" t="s">
        <v>130</v>
      </c>
      <c r="E264" s="217" t="s">
        <v>422</v>
      </c>
      <c r="F264" s="218" t="s">
        <v>423</v>
      </c>
      <c r="G264" s="219" t="s">
        <v>133</v>
      </c>
      <c r="H264" s="220">
        <v>6223.6610000000001</v>
      </c>
      <c r="I264" s="221"/>
      <c r="J264" s="222">
        <f>ROUND(I264*H264,2)</f>
        <v>0</v>
      </c>
      <c r="K264" s="218" t="s">
        <v>134</v>
      </c>
      <c r="L264" s="42"/>
      <c r="M264" s="223" t="s">
        <v>1</v>
      </c>
      <c r="N264" s="224" t="s">
        <v>38</v>
      </c>
      <c r="O264" s="89"/>
      <c r="P264" s="225">
        <f>O264*H264</f>
        <v>0</v>
      </c>
      <c r="Q264" s="225">
        <v>0.57499999999999996</v>
      </c>
      <c r="R264" s="225">
        <f>Q264*H264</f>
        <v>3578.6050749999999</v>
      </c>
      <c r="S264" s="225">
        <v>0</v>
      </c>
      <c r="T264" s="22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7" t="s">
        <v>135</v>
      </c>
      <c r="AT264" s="227" t="s">
        <v>130</v>
      </c>
      <c r="AU264" s="227" t="s">
        <v>83</v>
      </c>
      <c r="AY264" s="15" t="s">
        <v>128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5" t="s">
        <v>81</v>
      </c>
      <c r="BK264" s="228">
        <f>ROUND(I264*H264,2)</f>
        <v>0</v>
      </c>
      <c r="BL264" s="15" t="s">
        <v>135</v>
      </c>
      <c r="BM264" s="227" t="s">
        <v>424</v>
      </c>
    </row>
    <row r="265" s="2" customFormat="1">
      <c r="A265" s="36"/>
      <c r="B265" s="37"/>
      <c r="C265" s="38"/>
      <c r="D265" s="231" t="s">
        <v>143</v>
      </c>
      <c r="E265" s="38"/>
      <c r="F265" s="241" t="s">
        <v>425</v>
      </c>
      <c r="G265" s="38"/>
      <c r="H265" s="38"/>
      <c r="I265" s="242"/>
      <c r="J265" s="38"/>
      <c r="K265" s="38"/>
      <c r="L265" s="42"/>
      <c r="M265" s="243"/>
      <c r="N265" s="244"/>
      <c r="O265" s="89"/>
      <c r="P265" s="89"/>
      <c r="Q265" s="89"/>
      <c r="R265" s="89"/>
      <c r="S265" s="89"/>
      <c r="T265" s="90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143</v>
      </c>
      <c r="AU265" s="15" t="s">
        <v>83</v>
      </c>
    </row>
    <row r="266" s="13" customFormat="1">
      <c r="A266" s="13"/>
      <c r="B266" s="229"/>
      <c r="C266" s="230"/>
      <c r="D266" s="231" t="s">
        <v>137</v>
      </c>
      <c r="E266" s="232" t="s">
        <v>1</v>
      </c>
      <c r="F266" s="233" t="s">
        <v>426</v>
      </c>
      <c r="G266" s="230"/>
      <c r="H266" s="234">
        <v>6223.6610000000001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137</v>
      </c>
      <c r="AU266" s="240" t="s">
        <v>83</v>
      </c>
      <c r="AV266" s="13" t="s">
        <v>83</v>
      </c>
      <c r="AW266" s="13" t="s">
        <v>30</v>
      </c>
      <c r="AX266" s="13" t="s">
        <v>81</v>
      </c>
      <c r="AY266" s="240" t="s">
        <v>128</v>
      </c>
    </row>
    <row r="267" s="2" customFormat="1" ht="37.8" customHeight="1">
      <c r="A267" s="36"/>
      <c r="B267" s="37"/>
      <c r="C267" s="216" t="s">
        <v>427</v>
      </c>
      <c r="D267" s="216" t="s">
        <v>130</v>
      </c>
      <c r="E267" s="217" t="s">
        <v>428</v>
      </c>
      <c r="F267" s="218" t="s">
        <v>429</v>
      </c>
      <c r="G267" s="219" t="s">
        <v>133</v>
      </c>
      <c r="H267" s="220">
        <v>5.3600000000000003</v>
      </c>
      <c r="I267" s="221"/>
      <c r="J267" s="222">
        <f>ROUND(I267*H267,2)</f>
        <v>0</v>
      </c>
      <c r="K267" s="218" t="s">
        <v>134</v>
      </c>
      <c r="L267" s="42"/>
      <c r="M267" s="223" t="s">
        <v>1</v>
      </c>
      <c r="N267" s="224" t="s">
        <v>38</v>
      </c>
      <c r="O267" s="89"/>
      <c r="P267" s="225">
        <f>O267*H267</f>
        <v>0</v>
      </c>
      <c r="Q267" s="225">
        <v>0.26375999999999999</v>
      </c>
      <c r="R267" s="225">
        <f>Q267*H267</f>
        <v>1.4137535999999999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135</v>
      </c>
      <c r="AT267" s="227" t="s">
        <v>130</v>
      </c>
      <c r="AU267" s="227" t="s">
        <v>83</v>
      </c>
      <c r="AY267" s="15" t="s">
        <v>128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81</v>
      </c>
      <c r="BK267" s="228">
        <f>ROUND(I267*H267,2)</f>
        <v>0</v>
      </c>
      <c r="BL267" s="15" t="s">
        <v>135</v>
      </c>
      <c r="BM267" s="227" t="s">
        <v>430</v>
      </c>
    </row>
    <row r="268" s="13" customFormat="1">
      <c r="A268" s="13"/>
      <c r="B268" s="229"/>
      <c r="C268" s="230"/>
      <c r="D268" s="231" t="s">
        <v>137</v>
      </c>
      <c r="E268" s="232" t="s">
        <v>1</v>
      </c>
      <c r="F268" s="233" t="s">
        <v>138</v>
      </c>
      <c r="G268" s="230"/>
      <c r="H268" s="234">
        <v>5.3600000000000003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137</v>
      </c>
      <c r="AU268" s="240" t="s">
        <v>83</v>
      </c>
      <c r="AV268" s="13" t="s">
        <v>83</v>
      </c>
      <c r="AW268" s="13" t="s">
        <v>30</v>
      </c>
      <c r="AX268" s="13" t="s">
        <v>81</v>
      </c>
      <c r="AY268" s="240" t="s">
        <v>128</v>
      </c>
    </row>
    <row r="269" s="2" customFormat="1" ht="16.5" customHeight="1">
      <c r="A269" s="36"/>
      <c r="B269" s="37"/>
      <c r="C269" s="216" t="s">
        <v>431</v>
      </c>
      <c r="D269" s="216" t="s">
        <v>130</v>
      </c>
      <c r="E269" s="217" t="s">
        <v>432</v>
      </c>
      <c r="F269" s="218" t="s">
        <v>433</v>
      </c>
      <c r="G269" s="219" t="s">
        <v>133</v>
      </c>
      <c r="H269" s="220">
        <v>592.29999999999995</v>
      </c>
      <c r="I269" s="221"/>
      <c r="J269" s="222">
        <f>ROUND(I269*H269,2)</f>
        <v>0</v>
      </c>
      <c r="K269" s="218" t="s">
        <v>134</v>
      </c>
      <c r="L269" s="42"/>
      <c r="M269" s="223" t="s">
        <v>1</v>
      </c>
      <c r="N269" s="224" t="s">
        <v>38</v>
      </c>
      <c r="O269" s="89"/>
      <c r="P269" s="225">
        <f>O269*H269</f>
        <v>0</v>
      </c>
      <c r="Q269" s="225">
        <v>0.23000000000000001</v>
      </c>
      <c r="R269" s="225">
        <f>Q269*H269</f>
        <v>136.22899999999999</v>
      </c>
      <c r="S269" s="225">
        <v>0</v>
      </c>
      <c r="T269" s="22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7" t="s">
        <v>135</v>
      </c>
      <c r="AT269" s="227" t="s">
        <v>130</v>
      </c>
      <c r="AU269" s="227" t="s">
        <v>83</v>
      </c>
      <c r="AY269" s="15" t="s">
        <v>128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5" t="s">
        <v>81</v>
      </c>
      <c r="BK269" s="228">
        <f>ROUND(I269*H269,2)</f>
        <v>0</v>
      </c>
      <c r="BL269" s="15" t="s">
        <v>135</v>
      </c>
      <c r="BM269" s="227" t="s">
        <v>434</v>
      </c>
    </row>
    <row r="270" s="13" customFormat="1">
      <c r="A270" s="13"/>
      <c r="B270" s="229"/>
      <c r="C270" s="230"/>
      <c r="D270" s="231" t="s">
        <v>137</v>
      </c>
      <c r="E270" s="232" t="s">
        <v>1</v>
      </c>
      <c r="F270" s="233" t="s">
        <v>435</v>
      </c>
      <c r="G270" s="230"/>
      <c r="H270" s="234">
        <v>592.29999999999995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137</v>
      </c>
      <c r="AU270" s="240" t="s">
        <v>83</v>
      </c>
      <c r="AV270" s="13" t="s">
        <v>83</v>
      </c>
      <c r="AW270" s="13" t="s">
        <v>30</v>
      </c>
      <c r="AX270" s="13" t="s">
        <v>81</v>
      </c>
      <c r="AY270" s="240" t="s">
        <v>128</v>
      </c>
    </row>
    <row r="271" s="2" customFormat="1" ht="33" customHeight="1">
      <c r="A271" s="36"/>
      <c r="B271" s="37"/>
      <c r="C271" s="216" t="s">
        <v>436</v>
      </c>
      <c r="D271" s="216" t="s">
        <v>130</v>
      </c>
      <c r="E271" s="217" t="s">
        <v>437</v>
      </c>
      <c r="F271" s="218" t="s">
        <v>438</v>
      </c>
      <c r="G271" s="219" t="s">
        <v>133</v>
      </c>
      <c r="H271" s="220">
        <v>5.3600000000000003</v>
      </c>
      <c r="I271" s="221"/>
      <c r="J271" s="222">
        <f>ROUND(I271*H271,2)</f>
        <v>0</v>
      </c>
      <c r="K271" s="218" t="s">
        <v>134</v>
      </c>
      <c r="L271" s="42"/>
      <c r="M271" s="223" t="s">
        <v>1</v>
      </c>
      <c r="N271" s="224" t="s">
        <v>38</v>
      </c>
      <c r="O271" s="89"/>
      <c r="P271" s="225">
        <f>O271*H271</f>
        <v>0</v>
      </c>
      <c r="Q271" s="225">
        <v>0.20745</v>
      </c>
      <c r="R271" s="225">
        <f>Q271*H271</f>
        <v>1.1119320000000001</v>
      </c>
      <c r="S271" s="225">
        <v>0</v>
      </c>
      <c r="T271" s="226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7" t="s">
        <v>135</v>
      </c>
      <c r="AT271" s="227" t="s">
        <v>130</v>
      </c>
      <c r="AU271" s="227" t="s">
        <v>83</v>
      </c>
      <c r="AY271" s="15" t="s">
        <v>128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5" t="s">
        <v>81</v>
      </c>
      <c r="BK271" s="228">
        <f>ROUND(I271*H271,2)</f>
        <v>0</v>
      </c>
      <c r="BL271" s="15" t="s">
        <v>135</v>
      </c>
      <c r="BM271" s="227" t="s">
        <v>439</v>
      </c>
    </row>
    <row r="272" s="13" customFormat="1">
      <c r="A272" s="13"/>
      <c r="B272" s="229"/>
      <c r="C272" s="230"/>
      <c r="D272" s="231" t="s">
        <v>137</v>
      </c>
      <c r="E272" s="232" t="s">
        <v>1</v>
      </c>
      <c r="F272" s="233" t="s">
        <v>138</v>
      </c>
      <c r="G272" s="230"/>
      <c r="H272" s="234">
        <v>5.3600000000000003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137</v>
      </c>
      <c r="AU272" s="240" t="s">
        <v>83</v>
      </c>
      <c r="AV272" s="13" t="s">
        <v>83</v>
      </c>
      <c r="AW272" s="13" t="s">
        <v>30</v>
      </c>
      <c r="AX272" s="13" t="s">
        <v>81</v>
      </c>
      <c r="AY272" s="240" t="s">
        <v>128</v>
      </c>
    </row>
    <row r="273" s="2" customFormat="1" ht="21.75" customHeight="1">
      <c r="A273" s="36"/>
      <c r="B273" s="37"/>
      <c r="C273" s="216" t="s">
        <v>440</v>
      </c>
      <c r="D273" s="216" t="s">
        <v>130</v>
      </c>
      <c r="E273" s="217" t="s">
        <v>441</v>
      </c>
      <c r="F273" s="218" t="s">
        <v>442</v>
      </c>
      <c r="G273" s="219" t="s">
        <v>133</v>
      </c>
      <c r="H273" s="220">
        <v>126.473</v>
      </c>
      <c r="I273" s="221"/>
      <c r="J273" s="222">
        <f>ROUND(I273*H273,2)</f>
        <v>0</v>
      </c>
      <c r="K273" s="218" t="s">
        <v>134</v>
      </c>
      <c r="L273" s="42"/>
      <c r="M273" s="223" t="s">
        <v>1</v>
      </c>
      <c r="N273" s="224" t="s">
        <v>38</v>
      </c>
      <c r="O273" s="89"/>
      <c r="P273" s="225">
        <f>O273*H273</f>
        <v>0</v>
      </c>
      <c r="Q273" s="225">
        <v>0.00031</v>
      </c>
      <c r="R273" s="225">
        <f>Q273*H273</f>
        <v>0.039206629999999999</v>
      </c>
      <c r="S273" s="225">
        <v>0</v>
      </c>
      <c r="T273" s="22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7" t="s">
        <v>135</v>
      </c>
      <c r="AT273" s="227" t="s">
        <v>130</v>
      </c>
      <c r="AU273" s="227" t="s">
        <v>83</v>
      </c>
      <c r="AY273" s="15" t="s">
        <v>128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5" t="s">
        <v>81</v>
      </c>
      <c r="BK273" s="228">
        <f>ROUND(I273*H273,2)</f>
        <v>0</v>
      </c>
      <c r="BL273" s="15" t="s">
        <v>135</v>
      </c>
      <c r="BM273" s="227" t="s">
        <v>443</v>
      </c>
    </row>
    <row r="274" s="13" customFormat="1">
      <c r="A274" s="13"/>
      <c r="B274" s="229"/>
      <c r="C274" s="230"/>
      <c r="D274" s="231" t="s">
        <v>137</v>
      </c>
      <c r="E274" s="232" t="s">
        <v>1</v>
      </c>
      <c r="F274" s="233" t="s">
        <v>444</v>
      </c>
      <c r="G274" s="230"/>
      <c r="H274" s="234">
        <v>126.473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137</v>
      </c>
      <c r="AU274" s="240" t="s">
        <v>83</v>
      </c>
      <c r="AV274" s="13" t="s">
        <v>83</v>
      </c>
      <c r="AW274" s="13" t="s">
        <v>30</v>
      </c>
      <c r="AX274" s="13" t="s">
        <v>81</v>
      </c>
      <c r="AY274" s="240" t="s">
        <v>128</v>
      </c>
    </row>
    <row r="275" s="2" customFormat="1" ht="21.75" customHeight="1">
      <c r="A275" s="36"/>
      <c r="B275" s="37"/>
      <c r="C275" s="216" t="s">
        <v>445</v>
      </c>
      <c r="D275" s="216" t="s">
        <v>130</v>
      </c>
      <c r="E275" s="217" t="s">
        <v>446</v>
      </c>
      <c r="F275" s="218" t="s">
        <v>447</v>
      </c>
      <c r="G275" s="219" t="s">
        <v>133</v>
      </c>
      <c r="H275" s="220">
        <v>4331.0100000000002</v>
      </c>
      <c r="I275" s="221"/>
      <c r="J275" s="222">
        <f>ROUND(I275*H275,2)</f>
        <v>0</v>
      </c>
      <c r="K275" s="218" t="s">
        <v>134</v>
      </c>
      <c r="L275" s="42"/>
      <c r="M275" s="223" t="s">
        <v>1</v>
      </c>
      <c r="N275" s="224" t="s">
        <v>38</v>
      </c>
      <c r="O275" s="89"/>
      <c r="P275" s="225">
        <f>O275*H275</f>
        <v>0</v>
      </c>
      <c r="Q275" s="225">
        <v>0.016619999999999999</v>
      </c>
      <c r="R275" s="225">
        <f>Q275*H275</f>
        <v>71.981386200000003</v>
      </c>
      <c r="S275" s="225">
        <v>0</v>
      </c>
      <c r="T275" s="22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7" t="s">
        <v>135</v>
      </c>
      <c r="AT275" s="227" t="s">
        <v>130</v>
      </c>
      <c r="AU275" s="227" t="s">
        <v>83</v>
      </c>
      <c r="AY275" s="15" t="s">
        <v>128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5" t="s">
        <v>81</v>
      </c>
      <c r="BK275" s="228">
        <f>ROUND(I275*H275,2)</f>
        <v>0</v>
      </c>
      <c r="BL275" s="15" t="s">
        <v>135</v>
      </c>
      <c r="BM275" s="227" t="s">
        <v>448</v>
      </c>
    </row>
    <row r="276" s="13" customFormat="1">
      <c r="A276" s="13"/>
      <c r="B276" s="229"/>
      <c r="C276" s="230"/>
      <c r="D276" s="231" t="s">
        <v>137</v>
      </c>
      <c r="E276" s="232" t="s">
        <v>1</v>
      </c>
      <c r="F276" s="233" t="s">
        <v>449</v>
      </c>
      <c r="G276" s="230"/>
      <c r="H276" s="234">
        <v>4331.0100000000002</v>
      </c>
      <c r="I276" s="235"/>
      <c r="J276" s="230"/>
      <c r="K276" s="230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137</v>
      </c>
      <c r="AU276" s="240" t="s">
        <v>83</v>
      </c>
      <c r="AV276" s="13" t="s">
        <v>83</v>
      </c>
      <c r="AW276" s="13" t="s">
        <v>30</v>
      </c>
      <c r="AX276" s="13" t="s">
        <v>81</v>
      </c>
      <c r="AY276" s="240" t="s">
        <v>128</v>
      </c>
    </row>
    <row r="277" s="2" customFormat="1" ht="16.5" customHeight="1">
      <c r="A277" s="36"/>
      <c r="B277" s="37"/>
      <c r="C277" s="216" t="s">
        <v>450</v>
      </c>
      <c r="D277" s="216" t="s">
        <v>130</v>
      </c>
      <c r="E277" s="217" t="s">
        <v>451</v>
      </c>
      <c r="F277" s="218" t="s">
        <v>452</v>
      </c>
      <c r="G277" s="219" t="s">
        <v>133</v>
      </c>
      <c r="H277" s="220">
        <v>4456.6090000000004</v>
      </c>
      <c r="I277" s="221"/>
      <c r="J277" s="222">
        <f>ROUND(I277*H277,2)</f>
        <v>0</v>
      </c>
      <c r="K277" s="218" t="s">
        <v>134</v>
      </c>
      <c r="L277" s="42"/>
      <c r="M277" s="223" t="s">
        <v>1</v>
      </c>
      <c r="N277" s="224" t="s">
        <v>38</v>
      </c>
      <c r="O277" s="89"/>
      <c r="P277" s="225">
        <f>O277*H277</f>
        <v>0</v>
      </c>
      <c r="Q277" s="225">
        <v>0.2268</v>
      </c>
      <c r="R277" s="225">
        <f>Q277*H277</f>
        <v>1010.7589212000002</v>
      </c>
      <c r="S277" s="225">
        <v>0</v>
      </c>
      <c r="T277" s="22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7" t="s">
        <v>135</v>
      </c>
      <c r="AT277" s="227" t="s">
        <v>130</v>
      </c>
      <c r="AU277" s="227" t="s">
        <v>83</v>
      </c>
      <c r="AY277" s="15" t="s">
        <v>128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5" t="s">
        <v>81</v>
      </c>
      <c r="BK277" s="228">
        <f>ROUND(I277*H277,2)</f>
        <v>0</v>
      </c>
      <c r="BL277" s="15" t="s">
        <v>135</v>
      </c>
      <c r="BM277" s="227" t="s">
        <v>453</v>
      </c>
    </row>
    <row r="278" s="13" customFormat="1">
      <c r="A278" s="13"/>
      <c r="B278" s="229"/>
      <c r="C278" s="230"/>
      <c r="D278" s="231" t="s">
        <v>137</v>
      </c>
      <c r="E278" s="232" t="s">
        <v>1</v>
      </c>
      <c r="F278" s="233" t="s">
        <v>454</v>
      </c>
      <c r="G278" s="230"/>
      <c r="H278" s="234">
        <v>4456.6090000000004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137</v>
      </c>
      <c r="AU278" s="240" t="s">
        <v>83</v>
      </c>
      <c r="AV278" s="13" t="s">
        <v>83</v>
      </c>
      <c r="AW278" s="13" t="s">
        <v>30</v>
      </c>
      <c r="AX278" s="13" t="s">
        <v>81</v>
      </c>
      <c r="AY278" s="240" t="s">
        <v>128</v>
      </c>
    </row>
    <row r="279" s="2" customFormat="1" ht="16.5" customHeight="1">
      <c r="A279" s="36"/>
      <c r="B279" s="37"/>
      <c r="C279" s="216" t="s">
        <v>455</v>
      </c>
      <c r="D279" s="216" t="s">
        <v>130</v>
      </c>
      <c r="E279" s="217" t="s">
        <v>456</v>
      </c>
      <c r="F279" s="218" t="s">
        <v>457</v>
      </c>
      <c r="G279" s="219" t="s">
        <v>133</v>
      </c>
      <c r="H279" s="220">
        <v>122.859</v>
      </c>
      <c r="I279" s="221"/>
      <c r="J279" s="222">
        <f>ROUND(I279*H279,2)</f>
        <v>0</v>
      </c>
      <c r="K279" s="218" t="s">
        <v>134</v>
      </c>
      <c r="L279" s="42"/>
      <c r="M279" s="223" t="s">
        <v>1</v>
      </c>
      <c r="N279" s="224" t="s">
        <v>38</v>
      </c>
      <c r="O279" s="89"/>
      <c r="P279" s="225">
        <f>O279*H279</f>
        <v>0</v>
      </c>
      <c r="Q279" s="225">
        <v>0.215</v>
      </c>
      <c r="R279" s="225">
        <f>Q279*H279</f>
        <v>26.414684999999999</v>
      </c>
      <c r="S279" s="225">
        <v>0</v>
      </c>
      <c r="T279" s="226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7" t="s">
        <v>135</v>
      </c>
      <c r="AT279" s="227" t="s">
        <v>130</v>
      </c>
      <c r="AU279" s="227" t="s">
        <v>83</v>
      </c>
      <c r="AY279" s="15" t="s">
        <v>128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5" t="s">
        <v>81</v>
      </c>
      <c r="BK279" s="228">
        <f>ROUND(I279*H279,2)</f>
        <v>0</v>
      </c>
      <c r="BL279" s="15" t="s">
        <v>135</v>
      </c>
      <c r="BM279" s="227" t="s">
        <v>458</v>
      </c>
    </row>
    <row r="280" s="13" customFormat="1">
      <c r="A280" s="13"/>
      <c r="B280" s="229"/>
      <c r="C280" s="230"/>
      <c r="D280" s="231" t="s">
        <v>137</v>
      </c>
      <c r="E280" s="232" t="s">
        <v>1</v>
      </c>
      <c r="F280" s="233" t="s">
        <v>459</v>
      </c>
      <c r="G280" s="230"/>
      <c r="H280" s="234">
        <v>122.859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137</v>
      </c>
      <c r="AU280" s="240" t="s">
        <v>83</v>
      </c>
      <c r="AV280" s="13" t="s">
        <v>83</v>
      </c>
      <c r="AW280" s="13" t="s">
        <v>30</v>
      </c>
      <c r="AX280" s="13" t="s">
        <v>81</v>
      </c>
      <c r="AY280" s="240" t="s">
        <v>128</v>
      </c>
    </row>
    <row r="281" s="2" customFormat="1" ht="33" customHeight="1">
      <c r="A281" s="36"/>
      <c r="B281" s="37"/>
      <c r="C281" s="216" t="s">
        <v>460</v>
      </c>
      <c r="D281" s="216" t="s">
        <v>130</v>
      </c>
      <c r="E281" s="217" t="s">
        <v>461</v>
      </c>
      <c r="F281" s="218" t="s">
        <v>462</v>
      </c>
      <c r="G281" s="219" t="s">
        <v>133</v>
      </c>
      <c r="H281" s="220">
        <v>120.45</v>
      </c>
      <c r="I281" s="221"/>
      <c r="J281" s="222">
        <f>ROUND(I281*H281,2)</f>
        <v>0</v>
      </c>
      <c r="K281" s="218" t="s">
        <v>134</v>
      </c>
      <c r="L281" s="42"/>
      <c r="M281" s="223" t="s">
        <v>1</v>
      </c>
      <c r="N281" s="224" t="s">
        <v>38</v>
      </c>
      <c r="O281" s="89"/>
      <c r="P281" s="225">
        <f>O281*H281</f>
        <v>0</v>
      </c>
      <c r="Q281" s="225">
        <v>0.12966</v>
      </c>
      <c r="R281" s="225">
        <f>Q281*H281</f>
        <v>15.617547</v>
      </c>
      <c r="S281" s="225">
        <v>0</v>
      </c>
      <c r="T281" s="22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7" t="s">
        <v>135</v>
      </c>
      <c r="AT281" s="227" t="s">
        <v>130</v>
      </c>
      <c r="AU281" s="227" t="s">
        <v>83</v>
      </c>
      <c r="AY281" s="15" t="s">
        <v>128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5" t="s">
        <v>81</v>
      </c>
      <c r="BK281" s="228">
        <f>ROUND(I281*H281,2)</f>
        <v>0</v>
      </c>
      <c r="BL281" s="15" t="s">
        <v>135</v>
      </c>
      <c r="BM281" s="227" t="s">
        <v>463</v>
      </c>
    </row>
    <row r="282" s="13" customFormat="1">
      <c r="A282" s="13"/>
      <c r="B282" s="229"/>
      <c r="C282" s="230"/>
      <c r="D282" s="231" t="s">
        <v>137</v>
      </c>
      <c r="E282" s="232" t="s">
        <v>1</v>
      </c>
      <c r="F282" s="233" t="s">
        <v>464</v>
      </c>
      <c r="G282" s="230"/>
      <c r="H282" s="234">
        <v>120.45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137</v>
      </c>
      <c r="AU282" s="240" t="s">
        <v>83</v>
      </c>
      <c r="AV282" s="13" t="s">
        <v>83</v>
      </c>
      <c r="AW282" s="13" t="s">
        <v>30</v>
      </c>
      <c r="AX282" s="13" t="s">
        <v>81</v>
      </c>
      <c r="AY282" s="240" t="s">
        <v>128</v>
      </c>
    </row>
    <row r="283" s="2" customFormat="1" ht="24.15" customHeight="1">
      <c r="A283" s="36"/>
      <c r="B283" s="37"/>
      <c r="C283" s="216" t="s">
        <v>465</v>
      </c>
      <c r="D283" s="216" t="s">
        <v>130</v>
      </c>
      <c r="E283" s="217" t="s">
        <v>466</v>
      </c>
      <c r="F283" s="218" t="s">
        <v>467</v>
      </c>
      <c r="G283" s="219" t="s">
        <v>133</v>
      </c>
      <c r="H283" s="220">
        <v>64.492000000000004</v>
      </c>
      <c r="I283" s="221"/>
      <c r="J283" s="222">
        <f>ROUND(I283*H283,2)</f>
        <v>0</v>
      </c>
      <c r="K283" s="218" t="s">
        <v>134</v>
      </c>
      <c r="L283" s="42"/>
      <c r="M283" s="223" t="s">
        <v>1</v>
      </c>
      <c r="N283" s="224" t="s">
        <v>38</v>
      </c>
      <c r="O283" s="89"/>
      <c r="P283" s="225">
        <f>O283*H283</f>
        <v>0</v>
      </c>
      <c r="Q283" s="225">
        <v>0.61404000000000003</v>
      </c>
      <c r="R283" s="225">
        <f>Q283*H283</f>
        <v>39.600667680000008</v>
      </c>
      <c r="S283" s="225">
        <v>0</v>
      </c>
      <c r="T283" s="226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7" t="s">
        <v>135</v>
      </c>
      <c r="AT283" s="227" t="s">
        <v>130</v>
      </c>
      <c r="AU283" s="227" t="s">
        <v>83</v>
      </c>
      <c r="AY283" s="15" t="s">
        <v>128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5" t="s">
        <v>81</v>
      </c>
      <c r="BK283" s="228">
        <f>ROUND(I283*H283,2)</f>
        <v>0</v>
      </c>
      <c r="BL283" s="15" t="s">
        <v>135</v>
      </c>
      <c r="BM283" s="227" t="s">
        <v>468</v>
      </c>
    </row>
    <row r="284" s="2" customFormat="1">
      <c r="A284" s="36"/>
      <c r="B284" s="37"/>
      <c r="C284" s="38"/>
      <c r="D284" s="231" t="s">
        <v>143</v>
      </c>
      <c r="E284" s="38"/>
      <c r="F284" s="241" t="s">
        <v>383</v>
      </c>
      <c r="G284" s="38"/>
      <c r="H284" s="38"/>
      <c r="I284" s="242"/>
      <c r="J284" s="38"/>
      <c r="K284" s="38"/>
      <c r="L284" s="42"/>
      <c r="M284" s="243"/>
      <c r="N284" s="244"/>
      <c r="O284" s="89"/>
      <c r="P284" s="89"/>
      <c r="Q284" s="89"/>
      <c r="R284" s="89"/>
      <c r="S284" s="89"/>
      <c r="T284" s="90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143</v>
      </c>
      <c r="AU284" s="15" t="s">
        <v>83</v>
      </c>
    </row>
    <row r="285" s="13" customFormat="1">
      <c r="A285" s="13"/>
      <c r="B285" s="229"/>
      <c r="C285" s="230"/>
      <c r="D285" s="231" t="s">
        <v>137</v>
      </c>
      <c r="E285" s="232" t="s">
        <v>1</v>
      </c>
      <c r="F285" s="233" t="s">
        <v>469</v>
      </c>
      <c r="G285" s="230"/>
      <c r="H285" s="234">
        <v>64.492000000000004</v>
      </c>
      <c r="I285" s="235"/>
      <c r="J285" s="230"/>
      <c r="K285" s="230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137</v>
      </c>
      <c r="AU285" s="240" t="s">
        <v>83</v>
      </c>
      <c r="AV285" s="13" t="s">
        <v>83</v>
      </c>
      <c r="AW285" s="13" t="s">
        <v>30</v>
      </c>
      <c r="AX285" s="13" t="s">
        <v>81</v>
      </c>
      <c r="AY285" s="240" t="s">
        <v>128</v>
      </c>
    </row>
    <row r="286" s="2" customFormat="1" ht="24.15" customHeight="1">
      <c r="A286" s="36"/>
      <c r="B286" s="37"/>
      <c r="C286" s="216" t="s">
        <v>470</v>
      </c>
      <c r="D286" s="216" t="s">
        <v>130</v>
      </c>
      <c r="E286" s="217" t="s">
        <v>471</v>
      </c>
      <c r="F286" s="218" t="s">
        <v>472</v>
      </c>
      <c r="G286" s="219" t="s">
        <v>133</v>
      </c>
      <c r="H286" s="220">
        <v>64.492000000000004</v>
      </c>
      <c r="I286" s="221"/>
      <c r="J286" s="222">
        <f>ROUND(I286*H286,2)</f>
        <v>0</v>
      </c>
      <c r="K286" s="218" t="s">
        <v>134</v>
      </c>
      <c r="L286" s="42"/>
      <c r="M286" s="223" t="s">
        <v>1</v>
      </c>
      <c r="N286" s="224" t="s">
        <v>38</v>
      </c>
      <c r="O286" s="89"/>
      <c r="P286" s="225">
        <f>O286*H286</f>
        <v>0</v>
      </c>
      <c r="Q286" s="225">
        <v>0.053719999999999997</v>
      </c>
      <c r="R286" s="225">
        <f>Q286*H286</f>
        <v>3.4645102400000001</v>
      </c>
      <c r="S286" s="225">
        <v>0</v>
      </c>
      <c r="T286" s="226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27" t="s">
        <v>135</v>
      </c>
      <c r="AT286" s="227" t="s">
        <v>130</v>
      </c>
      <c r="AU286" s="227" t="s">
        <v>83</v>
      </c>
      <c r="AY286" s="15" t="s">
        <v>128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5" t="s">
        <v>81</v>
      </c>
      <c r="BK286" s="228">
        <f>ROUND(I286*H286,2)</f>
        <v>0</v>
      </c>
      <c r="BL286" s="15" t="s">
        <v>135</v>
      </c>
      <c r="BM286" s="227" t="s">
        <v>473</v>
      </c>
    </row>
    <row r="287" s="2" customFormat="1">
      <c r="A287" s="36"/>
      <c r="B287" s="37"/>
      <c r="C287" s="38"/>
      <c r="D287" s="231" t="s">
        <v>143</v>
      </c>
      <c r="E287" s="38"/>
      <c r="F287" s="241" t="s">
        <v>383</v>
      </c>
      <c r="G287" s="38"/>
      <c r="H287" s="38"/>
      <c r="I287" s="242"/>
      <c r="J287" s="38"/>
      <c r="K287" s="38"/>
      <c r="L287" s="42"/>
      <c r="M287" s="243"/>
      <c r="N287" s="244"/>
      <c r="O287" s="89"/>
      <c r="P287" s="89"/>
      <c r="Q287" s="89"/>
      <c r="R287" s="89"/>
      <c r="S287" s="89"/>
      <c r="T287" s="90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143</v>
      </c>
      <c r="AU287" s="15" t="s">
        <v>83</v>
      </c>
    </row>
    <row r="288" s="13" customFormat="1">
      <c r="A288" s="13"/>
      <c r="B288" s="229"/>
      <c r="C288" s="230"/>
      <c r="D288" s="231" t="s">
        <v>137</v>
      </c>
      <c r="E288" s="232" t="s">
        <v>1</v>
      </c>
      <c r="F288" s="233" t="s">
        <v>469</v>
      </c>
      <c r="G288" s="230"/>
      <c r="H288" s="234">
        <v>64.492000000000004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137</v>
      </c>
      <c r="AU288" s="240" t="s">
        <v>83</v>
      </c>
      <c r="AV288" s="13" t="s">
        <v>83</v>
      </c>
      <c r="AW288" s="13" t="s">
        <v>30</v>
      </c>
      <c r="AX288" s="13" t="s">
        <v>81</v>
      </c>
      <c r="AY288" s="240" t="s">
        <v>128</v>
      </c>
    </row>
    <row r="289" s="12" customFormat="1" ht="22.8" customHeight="1">
      <c r="A289" s="12"/>
      <c r="B289" s="200"/>
      <c r="C289" s="201"/>
      <c r="D289" s="202" t="s">
        <v>72</v>
      </c>
      <c r="E289" s="214" t="s">
        <v>171</v>
      </c>
      <c r="F289" s="214" t="s">
        <v>474</v>
      </c>
      <c r="G289" s="201"/>
      <c r="H289" s="201"/>
      <c r="I289" s="204"/>
      <c r="J289" s="215">
        <f>BK289</f>
        <v>0</v>
      </c>
      <c r="K289" s="201"/>
      <c r="L289" s="206"/>
      <c r="M289" s="207"/>
      <c r="N289" s="208"/>
      <c r="O289" s="208"/>
      <c r="P289" s="209">
        <f>SUM(P290:P303)</f>
        <v>0</v>
      </c>
      <c r="Q289" s="208"/>
      <c r="R289" s="209">
        <f>SUM(R290:R303)</f>
        <v>42.009697999999993</v>
      </c>
      <c r="S289" s="208"/>
      <c r="T289" s="210">
        <f>SUM(T290:T303)</f>
        <v>70.519999999999996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1" t="s">
        <v>81</v>
      </c>
      <c r="AT289" s="212" t="s">
        <v>72</v>
      </c>
      <c r="AU289" s="212" t="s">
        <v>81</v>
      </c>
      <c r="AY289" s="211" t="s">
        <v>128</v>
      </c>
      <c r="BK289" s="213">
        <f>SUM(BK290:BK303)</f>
        <v>0</v>
      </c>
    </row>
    <row r="290" s="2" customFormat="1" ht="24.15" customHeight="1">
      <c r="A290" s="36"/>
      <c r="B290" s="37"/>
      <c r="C290" s="216" t="s">
        <v>475</v>
      </c>
      <c r="D290" s="216" t="s">
        <v>130</v>
      </c>
      <c r="E290" s="217" t="s">
        <v>476</v>
      </c>
      <c r="F290" s="218" t="s">
        <v>477</v>
      </c>
      <c r="G290" s="219" t="s">
        <v>478</v>
      </c>
      <c r="H290" s="220">
        <v>98</v>
      </c>
      <c r="I290" s="221"/>
      <c r="J290" s="222">
        <f>ROUND(I290*H290,2)</f>
        <v>0</v>
      </c>
      <c r="K290" s="218" t="s">
        <v>134</v>
      </c>
      <c r="L290" s="42"/>
      <c r="M290" s="223" t="s">
        <v>1</v>
      </c>
      <c r="N290" s="224" t="s">
        <v>38</v>
      </c>
      <c r="O290" s="89"/>
      <c r="P290" s="225">
        <f>O290*H290</f>
        <v>0</v>
      </c>
      <c r="Q290" s="225">
        <v>0</v>
      </c>
      <c r="R290" s="225">
        <f>Q290*H290</f>
        <v>0</v>
      </c>
      <c r="S290" s="225">
        <v>0.69999999999999996</v>
      </c>
      <c r="T290" s="226">
        <f>S290*H290</f>
        <v>68.599999999999994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7" t="s">
        <v>135</v>
      </c>
      <c r="AT290" s="227" t="s">
        <v>130</v>
      </c>
      <c r="AU290" s="227" t="s">
        <v>83</v>
      </c>
      <c r="AY290" s="15" t="s">
        <v>128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5" t="s">
        <v>81</v>
      </c>
      <c r="BK290" s="228">
        <f>ROUND(I290*H290,2)</f>
        <v>0</v>
      </c>
      <c r="BL290" s="15" t="s">
        <v>135</v>
      </c>
      <c r="BM290" s="227" t="s">
        <v>479</v>
      </c>
    </row>
    <row r="291" s="13" customFormat="1">
      <c r="A291" s="13"/>
      <c r="B291" s="229"/>
      <c r="C291" s="230"/>
      <c r="D291" s="231" t="s">
        <v>137</v>
      </c>
      <c r="E291" s="232" t="s">
        <v>1</v>
      </c>
      <c r="F291" s="233" t="s">
        <v>480</v>
      </c>
      <c r="G291" s="230"/>
      <c r="H291" s="234">
        <v>98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137</v>
      </c>
      <c r="AU291" s="240" t="s">
        <v>83</v>
      </c>
      <c r="AV291" s="13" t="s">
        <v>83</v>
      </c>
      <c r="AW291" s="13" t="s">
        <v>30</v>
      </c>
      <c r="AX291" s="13" t="s">
        <v>81</v>
      </c>
      <c r="AY291" s="240" t="s">
        <v>128</v>
      </c>
    </row>
    <row r="292" s="2" customFormat="1" ht="33" customHeight="1">
      <c r="A292" s="36"/>
      <c r="B292" s="37"/>
      <c r="C292" s="216" t="s">
        <v>481</v>
      </c>
      <c r="D292" s="216" t="s">
        <v>130</v>
      </c>
      <c r="E292" s="217" t="s">
        <v>482</v>
      </c>
      <c r="F292" s="218" t="s">
        <v>483</v>
      </c>
      <c r="G292" s="219" t="s">
        <v>478</v>
      </c>
      <c r="H292" s="220">
        <v>98</v>
      </c>
      <c r="I292" s="221"/>
      <c r="J292" s="222">
        <f>ROUND(I292*H292,2)</f>
        <v>0</v>
      </c>
      <c r="K292" s="218" t="s">
        <v>134</v>
      </c>
      <c r="L292" s="42"/>
      <c r="M292" s="223" t="s">
        <v>1</v>
      </c>
      <c r="N292" s="224" t="s">
        <v>38</v>
      </c>
      <c r="O292" s="89"/>
      <c r="P292" s="225">
        <f>O292*H292</f>
        <v>0</v>
      </c>
      <c r="Q292" s="225">
        <v>0.00023000000000000001</v>
      </c>
      <c r="R292" s="225">
        <f>Q292*H292</f>
        <v>0.022540000000000001</v>
      </c>
      <c r="S292" s="225">
        <v>0</v>
      </c>
      <c r="T292" s="226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7" t="s">
        <v>135</v>
      </c>
      <c r="AT292" s="227" t="s">
        <v>130</v>
      </c>
      <c r="AU292" s="227" t="s">
        <v>83</v>
      </c>
      <c r="AY292" s="15" t="s">
        <v>128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5" t="s">
        <v>81</v>
      </c>
      <c r="BK292" s="228">
        <f>ROUND(I292*H292,2)</f>
        <v>0</v>
      </c>
      <c r="BL292" s="15" t="s">
        <v>135</v>
      </c>
      <c r="BM292" s="227" t="s">
        <v>484</v>
      </c>
    </row>
    <row r="293" s="13" customFormat="1">
      <c r="A293" s="13"/>
      <c r="B293" s="229"/>
      <c r="C293" s="230"/>
      <c r="D293" s="231" t="s">
        <v>137</v>
      </c>
      <c r="E293" s="232" t="s">
        <v>1</v>
      </c>
      <c r="F293" s="233" t="s">
        <v>480</v>
      </c>
      <c r="G293" s="230"/>
      <c r="H293" s="234">
        <v>98</v>
      </c>
      <c r="I293" s="235"/>
      <c r="J293" s="230"/>
      <c r="K293" s="230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137</v>
      </c>
      <c r="AU293" s="240" t="s">
        <v>83</v>
      </c>
      <c r="AV293" s="13" t="s">
        <v>83</v>
      </c>
      <c r="AW293" s="13" t="s">
        <v>30</v>
      </c>
      <c r="AX293" s="13" t="s">
        <v>81</v>
      </c>
      <c r="AY293" s="240" t="s">
        <v>128</v>
      </c>
    </row>
    <row r="294" s="2" customFormat="1" ht="16.5" customHeight="1">
      <c r="A294" s="36"/>
      <c r="B294" s="37"/>
      <c r="C294" s="245" t="s">
        <v>485</v>
      </c>
      <c r="D294" s="245" t="s">
        <v>203</v>
      </c>
      <c r="E294" s="246" t="s">
        <v>486</v>
      </c>
      <c r="F294" s="247" t="s">
        <v>487</v>
      </c>
      <c r="G294" s="248" t="s">
        <v>478</v>
      </c>
      <c r="H294" s="249">
        <v>98.980000000000004</v>
      </c>
      <c r="I294" s="250"/>
      <c r="J294" s="251">
        <f>ROUND(I294*H294,2)</f>
        <v>0</v>
      </c>
      <c r="K294" s="247" t="s">
        <v>134</v>
      </c>
      <c r="L294" s="252"/>
      <c r="M294" s="253" t="s">
        <v>1</v>
      </c>
      <c r="N294" s="254" t="s">
        <v>38</v>
      </c>
      <c r="O294" s="89"/>
      <c r="P294" s="225">
        <f>O294*H294</f>
        <v>0</v>
      </c>
      <c r="Q294" s="225">
        <v>0.37159999999999999</v>
      </c>
      <c r="R294" s="225">
        <f>Q294*H294</f>
        <v>36.780968000000001</v>
      </c>
      <c r="S294" s="225">
        <v>0</v>
      </c>
      <c r="T294" s="226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7" t="s">
        <v>171</v>
      </c>
      <c r="AT294" s="227" t="s">
        <v>203</v>
      </c>
      <c r="AU294" s="227" t="s">
        <v>83</v>
      </c>
      <c r="AY294" s="15" t="s">
        <v>128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5" t="s">
        <v>81</v>
      </c>
      <c r="BK294" s="228">
        <f>ROUND(I294*H294,2)</f>
        <v>0</v>
      </c>
      <c r="BL294" s="15" t="s">
        <v>135</v>
      </c>
      <c r="BM294" s="227" t="s">
        <v>488</v>
      </c>
    </row>
    <row r="295" s="13" customFormat="1">
      <c r="A295" s="13"/>
      <c r="B295" s="229"/>
      <c r="C295" s="230"/>
      <c r="D295" s="231" t="s">
        <v>137</v>
      </c>
      <c r="E295" s="230"/>
      <c r="F295" s="233" t="s">
        <v>489</v>
      </c>
      <c r="G295" s="230"/>
      <c r="H295" s="234">
        <v>98.980000000000004</v>
      </c>
      <c r="I295" s="235"/>
      <c r="J295" s="230"/>
      <c r="K295" s="230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137</v>
      </c>
      <c r="AU295" s="240" t="s">
        <v>83</v>
      </c>
      <c r="AV295" s="13" t="s">
        <v>83</v>
      </c>
      <c r="AW295" s="13" t="s">
        <v>4</v>
      </c>
      <c r="AX295" s="13" t="s">
        <v>81</v>
      </c>
      <c r="AY295" s="240" t="s">
        <v>128</v>
      </c>
    </row>
    <row r="296" s="2" customFormat="1" ht="24.15" customHeight="1">
      <c r="A296" s="36"/>
      <c r="B296" s="37"/>
      <c r="C296" s="216" t="s">
        <v>490</v>
      </c>
      <c r="D296" s="216" t="s">
        <v>130</v>
      </c>
      <c r="E296" s="217" t="s">
        <v>491</v>
      </c>
      <c r="F296" s="218" t="s">
        <v>492</v>
      </c>
      <c r="G296" s="219" t="s">
        <v>247</v>
      </c>
      <c r="H296" s="220">
        <v>14</v>
      </c>
      <c r="I296" s="221"/>
      <c r="J296" s="222">
        <f>ROUND(I296*H296,2)</f>
        <v>0</v>
      </c>
      <c r="K296" s="218" t="s">
        <v>134</v>
      </c>
      <c r="L296" s="42"/>
      <c r="M296" s="223" t="s">
        <v>1</v>
      </c>
      <c r="N296" s="224" t="s">
        <v>38</v>
      </c>
      <c r="O296" s="89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7" t="s">
        <v>135</v>
      </c>
      <c r="AT296" s="227" t="s">
        <v>130</v>
      </c>
      <c r="AU296" s="227" t="s">
        <v>83</v>
      </c>
      <c r="AY296" s="15" t="s">
        <v>128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5" t="s">
        <v>81</v>
      </c>
      <c r="BK296" s="228">
        <f>ROUND(I296*H296,2)</f>
        <v>0</v>
      </c>
      <c r="BL296" s="15" t="s">
        <v>135</v>
      </c>
      <c r="BM296" s="227" t="s">
        <v>493</v>
      </c>
    </row>
    <row r="297" s="13" customFormat="1">
      <c r="A297" s="13"/>
      <c r="B297" s="229"/>
      <c r="C297" s="230"/>
      <c r="D297" s="231" t="s">
        <v>137</v>
      </c>
      <c r="E297" s="232" t="s">
        <v>1</v>
      </c>
      <c r="F297" s="233" t="s">
        <v>197</v>
      </c>
      <c r="G297" s="230"/>
      <c r="H297" s="234">
        <v>14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137</v>
      </c>
      <c r="AU297" s="240" t="s">
        <v>83</v>
      </c>
      <c r="AV297" s="13" t="s">
        <v>83</v>
      </c>
      <c r="AW297" s="13" t="s">
        <v>30</v>
      </c>
      <c r="AX297" s="13" t="s">
        <v>81</v>
      </c>
      <c r="AY297" s="240" t="s">
        <v>128</v>
      </c>
    </row>
    <row r="298" s="2" customFormat="1" ht="24.15" customHeight="1">
      <c r="A298" s="36"/>
      <c r="B298" s="37"/>
      <c r="C298" s="216" t="s">
        <v>494</v>
      </c>
      <c r="D298" s="216" t="s">
        <v>130</v>
      </c>
      <c r="E298" s="217" t="s">
        <v>495</v>
      </c>
      <c r="F298" s="218" t="s">
        <v>496</v>
      </c>
      <c r="G298" s="219" t="s">
        <v>141</v>
      </c>
      <c r="H298" s="220">
        <v>1</v>
      </c>
      <c r="I298" s="221"/>
      <c r="J298" s="222">
        <f>ROUND(I298*H298,2)</f>
        <v>0</v>
      </c>
      <c r="K298" s="218" t="s">
        <v>134</v>
      </c>
      <c r="L298" s="42"/>
      <c r="M298" s="223" t="s">
        <v>1</v>
      </c>
      <c r="N298" s="224" t="s">
        <v>38</v>
      </c>
      <c r="O298" s="89"/>
      <c r="P298" s="225">
        <f>O298*H298</f>
        <v>0</v>
      </c>
      <c r="Q298" s="225">
        <v>0</v>
      </c>
      <c r="R298" s="225">
        <f>Q298*H298</f>
        <v>0</v>
      </c>
      <c r="S298" s="225">
        <v>1.9199999999999999</v>
      </c>
      <c r="T298" s="226">
        <f>S298*H298</f>
        <v>1.9199999999999999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7" t="s">
        <v>135</v>
      </c>
      <c r="AT298" s="227" t="s">
        <v>130</v>
      </c>
      <c r="AU298" s="227" t="s">
        <v>83</v>
      </c>
      <c r="AY298" s="15" t="s">
        <v>128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5" t="s">
        <v>81</v>
      </c>
      <c r="BK298" s="228">
        <f>ROUND(I298*H298,2)</f>
        <v>0</v>
      </c>
      <c r="BL298" s="15" t="s">
        <v>135</v>
      </c>
      <c r="BM298" s="227" t="s">
        <v>497</v>
      </c>
    </row>
    <row r="299" s="2" customFormat="1" ht="24.15" customHeight="1">
      <c r="A299" s="36"/>
      <c r="B299" s="37"/>
      <c r="C299" s="216" t="s">
        <v>367</v>
      </c>
      <c r="D299" s="216" t="s">
        <v>130</v>
      </c>
      <c r="E299" s="217" t="s">
        <v>498</v>
      </c>
      <c r="F299" s="218" t="s">
        <v>499</v>
      </c>
      <c r="G299" s="219" t="s">
        <v>247</v>
      </c>
      <c r="H299" s="220">
        <v>1</v>
      </c>
      <c r="I299" s="221"/>
      <c r="J299" s="222">
        <f>ROUND(I299*H299,2)</f>
        <v>0</v>
      </c>
      <c r="K299" s="218" t="s">
        <v>134</v>
      </c>
      <c r="L299" s="42"/>
      <c r="M299" s="223" t="s">
        <v>1</v>
      </c>
      <c r="N299" s="224" t="s">
        <v>38</v>
      </c>
      <c r="O299" s="89"/>
      <c r="P299" s="225">
        <f>O299*H299</f>
        <v>0</v>
      </c>
      <c r="Q299" s="225">
        <v>0.10546999999999999</v>
      </c>
      <c r="R299" s="225">
        <f>Q299*H299</f>
        <v>0.10546999999999999</v>
      </c>
      <c r="S299" s="225">
        <v>0</v>
      </c>
      <c r="T299" s="226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27" t="s">
        <v>135</v>
      </c>
      <c r="AT299" s="227" t="s">
        <v>130</v>
      </c>
      <c r="AU299" s="227" t="s">
        <v>83</v>
      </c>
      <c r="AY299" s="15" t="s">
        <v>128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5" t="s">
        <v>81</v>
      </c>
      <c r="BK299" s="228">
        <f>ROUND(I299*H299,2)</f>
        <v>0</v>
      </c>
      <c r="BL299" s="15" t="s">
        <v>135</v>
      </c>
      <c r="BM299" s="227" t="s">
        <v>500</v>
      </c>
    </row>
    <row r="300" s="2" customFormat="1" ht="33" customHeight="1">
      <c r="A300" s="36"/>
      <c r="B300" s="37"/>
      <c r="C300" s="216" t="s">
        <v>501</v>
      </c>
      <c r="D300" s="216" t="s">
        <v>130</v>
      </c>
      <c r="E300" s="217" t="s">
        <v>502</v>
      </c>
      <c r="F300" s="218" t="s">
        <v>503</v>
      </c>
      <c r="G300" s="219" t="s">
        <v>247</v>
      </c>
      <c r="H300" s="220">
        <v>1</v>
      </c>
      <c r="I300" s="221"/>
      <c r="J300" s="222">
        <f>ROUND(I300*H300,2)</f>
        <v>0</v>
      </c>
      <c r="K300" s="218" t="s">
        <v>134</v>
      </c>
      <c r="L300" s="42"/>
      <c r="M300" s="223" t="s">
        <v>1</v>
      </c>
      <c r="N300" s="224" t="s">
        <v>38</v>
      </c>
      <c r="O300" s="89"/>
      <c r="P300" s="225">
        <f>O300*H300</f>
        <v>0</v>
      </c>
      <c r="Q300" s="225">
        <v>0.2838</v>
      </c>
      <c r="R300" s="225">
        <f>Q300*H300</f>
        <v>0.2838</v>
      </c>
      <c r="S300" s="225">
        <v>0</v>
      </c>
      <c r="T300" s="226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7" t="s">
        <v>135</v>
      </c>
      <c r="AT300" s="227" t="s">
        <v>130</v>
      </c>
      <c r="AU300" s="227" t="s">
        <v>83</v>
      </c>
      <c r="AY300" s="15" t="s">
        <v>128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5" t="s">
        <v>81</v>
      </c>
      <c r="BK300" s="228">
        <f>ROUND(I300*H300,2)</f>
        <v>0</v>
      </c>
      <c r="BL300" s="15" t="s">
        <v>135</v>
      </c>
      <c r="BM300" s="227" t="s">
        <v>504</v>
      </c>
    </row>
    <row r="301" s="2" customFormat="1" ht="24.15" customHeight="1">
      <c r="A301" s="36"/>
      <c r="B301" s="37"/>
      <c r="C301" s="216" t="s">
        <v>505</v>
      </c>
      <c r="D301" s="216" t="s">
        <v>130</v>
      </c>
      <c r="E301" s="217" t="s">
        <v>506</v>
      </c>
      <c r="F301" s="218" t="s">
        <v>507</v>
      </c>
      <c r="G301" s="219" t="s">
        <v>247</v>
      </c>
      <c r="H301" s="220">
        <v>1</v>
      </c>
      <c r="I301" s="221"/>
      <c r="J301" s="222">
        <f>ROUND(I301*H301,2)</f>
        <v>0</v>
      </c>
      <c r="K301" s="218" t="s">
        <v>134</v>
      </c>
      <c r="L301" s="42"/>
      <c r="M301" s="223" t="s">
        <v>1</v>
      </c>
      <c r="N301" s="224" t="s">
        <v>38</v>
      </c>
      <c r="O301" s="89"/>
      <c r="P301" s="225">
        <f>O301*H301</f>
        <v>0</v>
      </c>
      <c r="Q301" s="225">
        <v>0.58692</v>
      </c>
      <c r="R301" s="225">
        <f>Q301*H301</f>
        <v>0.58692</v>
      </c>
      <c r="S301" s="225">
        <v>0</v>
      </c>
      <c r="T301" s="226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27" t="s">
        <v>135</v>
      </c>
      <c r="AT301" s="227" t="s">
        <v>130</v>
      </c>
      <c r="AU301" s="227" t="s">
        <v>83</v>
      </c>
      <c r="AY301" s="15" t="s">
        <v>128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5" t="s">
        <v>81</v>
      </c>
      <c r="BK301" s="228">
        <f>ROUND(I301*H301,2)</f>
        <v>0</v>
      </c>
      <c r="BL301" s="15" t="s">
        <v>135</v>
      </c>
      <c r="BM301" s="227" t="s">
        <v>508</v>
      </c>
    </row>
    <row r="302" s="2" customFormat="1" ht="16.5" customHeight="1">
      <c r="A302" s="36"/>
      <c r="B302" s="37"/>
      <c r="C302" s="245" t="s">
        <v>509</v>
      </c>
      <c r="D302" s="245" t="s">
        <v>203</v>
      </c>
      <c r="E302" s="246" t="s">
        <v>510</v>
      </c>
      <c r="F302" s="247" t="s">
        <v>511</v>
      </c>
      <c r="G302" s="248" t="s">
        <v>247</v>
      </c>
      <c r="H302" s="249">
        <v>1</v>
      </c>
      <c r="I302" s="250"/>
      <c r="J302" s="251">
        <f>ROUND(I302*H302,2)</f>
        <v>0</v>
      </c>
      <c r="K302" s="247" t="s">
        <v>134</v>
      </c>
      <c r="L302" s="252"/>
      <c r="M302" s="253" t="s">
        <v>1</v>
      </c>
      <c r="N302" s="254" t="s">
        <v>38</v>
      </c>
      <c r="O302" s="89"/>
      <c r="P302" s="225">
        <f>O302*H302</f>
        <v>0</v>
      </c>
      <c r="Q302" s="225">
        <v>3.7999999999999998</v>
      </c>
      <c r="R302" s="225">
        <f>Q302*H302</f>
        <v>3.7999999999999998</v>
      </c>
      <c r="S302" s="225">
        <v>0</v>
      </c>
      <c r="T302" s="226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7" t="s">
        <v>171</v>
      </c>
      <c r="AT302" s="227" t="s">
        <v>203</v>
      </c>
      <c r="AU302" s="227" t="s">
        <v>83</v>
      </c>
      <c r="AY302" s="15" t="s">
        <v>128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5" t="s">
        <v>81</v>
      </c>
      <c r="BK302" s="228">
        <f>ROUND(I302*H302,2)</f>
        <v>0</v>
      </c>
      <c r="BL302" s="15" t="s">
        <v>135</v>
      </c>
      <c r="BM302" s="227" t="s">
        <v>512</v>
      </c>
    </row>
    <row r="303" s="2" customFormat="1" ht="24.15" customHeight="1">
      <c r="A303" s="36"/>
      <c r="B303" s="37"/>
      <c r="C303" s="245" t="s">
        <v>513</v>
      </c>
      <c r="D303" s="245" t="s">
        <v>203</v>
      </c>
      <c r="E303" s="246" t="s">
        <v>514</v>
      </c>
      <c r="F303" s="247" t="s">
        <v>515</v>
      </c>
      <c r="G303" s="248" t="s">
        <v>247</v>
      </c>
      <c r="H303" s="249">
        <v>1</v>
      </c>
      <c r="I303" s="250"/>
      <c r="J303" s="251">
        <f>ROUND(I303*H303,2)</f>
        <v>0</v>
      </c>
      <c r="K303" s="247" t="s">
        <v>134</v>
      </c>
      <c r="L303" s="252"/>
      <c r="M303" s="253" t="s">
        <v>1</v>
      </c>
      <c r="N303" s="254" t="s">
        <v>38</v>
      </c>
      <c r="O303" s="89"/>
      <c r="P303" s="225">
        <f>O303*H303</f>
        <v>0</v>
      </c>
      <c r="Q303" s="225">
        <v>0.42999999999999999</v>
      </c>
      <c r="R303" s="225">
        <f>Q303*H303</f>
        <v>0.42999999999999999</v>
      </c>
      <c r="S303" s="225">
        <v>0</v>
      </c>
      <c r="T303" s="226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27" t="s">
        <v>171</v>
      </c>
      <c r="AT303" s="227" t="s">
        <v>203</v>
      </c>
      <c r="AU303" s="227" t="s">
        <v>83</v>
      </c>
      <c r="AY303" s="15" t="s">
        <v>128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5" t="s">
        <v>81</v>
      </c>
      <c r="BK303" s="228">
        <f>ROUND(I303*H303,2)</f>
        <v>0</v>
      </c>
      <c r="BL303" s="15" t="s">
        <v>135</v>
      </c>
      <c r="BM303" s="227" t="s">
        <v>516</v>
      </c>
    </row>
    <row r="304" s="12" customFormat="1" ht="22.8" customHeight="1">
      <c r="A304" s="12"/>
      <c r="B304" s="200"/>
      <c r="C304" s="201"/>
      <c r="D304" s="202" t="s">
        <v>72</v>
      </c>
      <c r="E304" s="214" t="s">
        <v>176</v>
      </c>
      <c r="F304" s="214" t="s">
        <v>517</v>
      </c>
      <c r="G304" s="201"/>
      <c r="H304" s="201"/>
      <c r="I304" s="204"/>
      <c r="J304" s="215">
        <f>BK304</f>
        <v>0</v>
      </c>
      <c r="K304" s="201"/>
      <c r="L304" s="206"/>
      <c r="M304" s="207"/>
      <c r="N304" s="208"/>
      <c r="O304" s="208"/>
      <c r="P304" s="209">
        <f>SUM(P305:P325)</f>
        <v>0</v>
      </c>
      <c r="Q304" s="208"/>
      <c r="R304" s="209">
        <f>SUM(R305:R325)</f>
        <v>209.09387800000002</v>
      </c>
      <c r="S304" s="208"/>
      <c r="T304" s="210">
        <f>SUM(T305:T325)</f>
        <v>114.169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1" t="s">
        <v>81</v>
      </c>
      <c r="AT304" s="212" t="s">
        <v>72</v>
      </c>
      <c r="AU304" s="212" t="s">
        <v>81</v>
      </c>
      <c r="AY304" s="211" t="s">
        <v>128</v>
      </c>
      <c r="BK304" s="213">
        <f>SUM(BK305:BK325)</f>
        <v>0</v>
      </c>
    </row>
    <row r="305" s="2" customFormat="1" ht="16.5" customHeight="1">
      <c r="A305" s="36"/>
      <c r="B305" s="37"/>
      <c r="C305" s="245" t="s">
        <v>518</v>
      </c>
      <c r="D305" s="245" t="s">
        <v>203</v>
      </c>
      <c r="E305" s="246" t="s">
        <v>519</v>
      </c>
      <c r="F305" s="247" t="s">
        <v>520</v>
      </c>
      <c r="G305" s="248" t="s">
        <v>247</v>
      </c>
      <c r="H305" s="249">
        <v>4</v>
      </c>
      <c r="I305" s="250"/>
      <c r="J305" s="251">
        <f>ROUND(I305*H305,2)</f>
        <v>0</v>
      </c>
      <c r="K305" s="247" t="s">
        <v>134</v>
      </c>
      <c r="L305" s="252"/>
      <c r="M305" s="253" t="s">
        <v>1</v>
      </c>
      <c r="N305" s="254" t="s">
        <v>38</v>
      </c>
      <c r="O305" s="89"/>
      <c r="P305" s="225">
        <f>O305*H305</f>
        <v>0</v>
      </c>
      <c r="Q305" s="225">
        <v>0.0020999999999999999</v>
      </c>
      <c r="R305" s="225">
        <f>Q305*H305</f>
        <v>0.0083999999999999995</v>
      </c>
      <c r="S305" s="225">
        <v>0</v>
      </c>
      <c r="T305" s="226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7" t="s">
        <v>171</v>
      </c>
      <c r="AT305" s="227" t="s">
        <v>203</v>
      </c>
      <c r="AU305" s="227" t="s">
        <v>83</v>
      </c>
      <c r="AY305" s="15" t="s">
        <v>128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5" t="s">
        <v>81</v>
      </c>
      <c r="BK305" s="228">
        <f>ROUND(I305*H305,2)</f>
        <v>0</v>
      </c>
      <c r="BL305" s="15" t="s">
        <v>135</v>
      </c>
      <c r="BM305" s="227" t="s">
        <v>521</v>
      </c>
    </row>
    <row r="306" s="2" customFormat="1" ht="24.15" customHeight="1">
      <c r="A306" s="36"/>
      <c r="B306" s="37"/>
      <c r="C306" s="216" t="s">
        <v>522</v>
      </c>
      <c r="D306" s="216" t="s">
        <v>130</v>
      </c>
      <c r="E306" s="217" t="s">
        <v>523</v>
      </c>
      <c r="F306" s="218" t="s">
        <v>524</v>
      </c>
      <c r="G306" s="219" t="s">
        <v>478</v>
      </c>
      <c r="H306" s="220">
        <v>26.800000000000001</v>
      </c>
      <c r="I306" s="221"/>
      <c r="J306" s="222">
        <f>ROUND(I306*H306,2)</f>
        <v>0</v>
      </c>
      <c r="K306" s="218" t="s">
        <v>134</v>
      </c>
      <c r="L306" s="42"/>
      <c r="M306" s="223" t="s">
        <v>1</v>
      </c>
      <c r="N306" s="224" t="s">
        <v>38</v>
      </c>
      <c r="O306" s="89"/>
      <c r="P306" s="225">
        <f>O306*H306</f>
        <v>0</v>
      </c>
      <c r="Q306" s="225">
        <v>0.00010000000000000001</v>
      </c>
      <c r="R306" s="225">
        <f>Q306*H306</f>
        <v>0.0026800000000000001</v>
      </c>
      <c r="S306" s="225">
        <v>0</v>
      </c>
      <c r="T306" s="226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7" t="s">
        <v>135</v>
      </c>
      <c r="AT306" s="227" t="s">
        <v>130</v>
      </c>
      <c r="AU306" s="227" t="s">
        <v>83</v>
      </c>
      <c r="AY306" s="15" t="s">
        <v>128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5" t="s">
        <v>81</v>
      </c>
      <c r="BK306" s="228">
        <f>ROUND(I306*H306,2)</f>
        <v>0</v>
      </c>
      <c r="BL306" s="15" t="s">
        <v>135</v>
      </c>
      <c r="BM306" s="227" t="s">
        <v>525</v>
      </c>
    </row>
    <row r="307" s="13" customFormat="1">
      <c r="A307" s="13"/>
      <c r="B307" s="229"/>
      <c r="C307" s="230"/>
      <c r="D307" s="231" t="s">
        <v>137</v>
      </c>
      <c r="E307" s="232" t="s">
        <v>1</v>
      </c>
      <c r="F307" s="233" t="s">
        <v>526</v>
      </c>
      <c r="G307" s="230"/>
      <c r="H307" s="234">
        <v>26.800000000000001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137</v>
      </c>
      <c r="AU307" s="240" t="s">
        <v>83</v>
      </c>
      <c r="AV307" s="13" t="s">
        <v>83</v>
      </c>
      <c r="AW307" s="13" t="s">
        <v>30</v>
      </c>
      <c r="AX307" s="13" t="s">
        <v>81</v>
      </c>
      <c r="AY307" s="240" t="s">
        <v>128</v>
      </c>
    </row>
    <row r="308" s="2" customFormat="1" ht="24.15" customHeight="1">
      <c r="A308" s="36"/>
      <c r="B308" s="37"/>
      <c r="C308" s="216" t="s">
        <v>527</v>
      </c>
      <c r="D308" s="216" t="s">
        <v>130</v>
      </c>
      <c r="E308" s="217" t="s">
        <v>528</v>
      </c>
      <c r="F308" s="218" t="s">
        <v>529</v>
      </c>
      <c r="G308" s="219" t="s">
        <v>247</v>
      </c>
      <c r="H308" s="220">
        <v>14</v>
      </c>
      <c r="I308" s="221"/>
      <c r="J308" s="222">
        <f>ROUND(I308*H308,2)</f>
        <v>0</v>
      </c>
      <c r="K308" s="218" t="s">
        <v>134</v>
      </c>
      <c r="L308" s="42"/>
      <c r="M308" s="223" t="s">
        <v>1</v>
      </c>
      <c r="N308" s="224" t="s">
        <v>38</v>
      </c>
      <c r="O308" s="89"/>
      <c r="P308" s="225">
        <f>O308*H308</f>
        <v>0</v>
      </c>
      <c r="Q308" s="225">
        <v>7.0056599999999998</v>
      </c>
      <c r="R308" s="225">
        <f>Q308*H308</f>
        <v>98.079239999999999</v>
      </c>
      <c r="S308" s="225">
        <v>0</v>
      </c>
      <c r="T308" s="226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7" t="s">
        <v>135</v>
      </c>
      <c r="AT308" s="227" t="s">
        <v>130</v>
      </c>
      <c r="AU308" s="227" t="s">
        <v>83</v>
      </c>
      <c r="AY308" s="15" t="s">
        <v>128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5" t="s">
        <v>81</v>
      </c>
      <c r="BK308" s="228">
        <f>ROUND(I308*H308,2)</f>
        <v>0</v>
      </c>
      <c r="BL308" s="15" t="s">
        <v>135</v>
      </c>
      <c r="BM308" s="227" t="s">
        <v>530</v>
      </c>
    </row>
    <row r="309" s="2" customFormat="1">
      <c r="A309" s="36"/>
      <c r="B309" s="37"/>
      <c r="C309" s="38"/>
      <c r="D309" s="231" t="s">
        <v>143</v>
      </c>
      <c r="E309" s="38"/>
      <c r="F309" s="241" t="s">
        <v>531</v>
      </c>
      <c r="G309" s="38"/>
      <c r="H309" s="38"/>
      <c r="I309" s="242"/>
      <c r="J309" s="38"/>
      <c r="K309" s="38"/>
      <c r="L309" s="42"/>
      <c r="M309" s="243"/>
      <c r="N309" s="244"/>
      <c r="O309" s="89"/>
      <c r="P309" s="89"/>
      <c r="Q309" s="89"/>
      <c r="R309" s="89"/>
      <c r="S309" s="89"/>
      <c r="T309" s="90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143</v>
      </c>
      <c r="AU309" s="15" t="s">
        <v>83</v>
      </c>
    </row>
    <row r="310" s="13" customFormat="1">
      <c r="A310" s="13"/>
      <c r="B310" s="229"/>
      <c r="C310" s="230"/>
      <c r="D310" s="231" t="s">
        <v>137</v>
      </c>
      <c r="E310" s="232" t="s">
        <v>1</v>
      </c>
      <c r="F310" s="233" t="s">
        <v>197</v>
      </c>
      <c r="G310" s="230"/>
      <c r="H310" s="234">
        <v>14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137</v>
      </c>
      <c r="AU310" s="240" t="s">
        <v>83</v>
      </c>
      <c r="AV310" s="13" t="s">
        <v>83</v>
      </c>
      <c r="AW310" s="13" t="s">
        <v>30</v>
      </c>
      <c r="AX310" s="13" t="s">
        <v>81</v>
      </c>
      <c r="AY310" s="240" t="s">
        <v>128</v>
      </c>
    </row>
    <row r="311" s="2" customFormat="1" ht="24.15" customHeight="1">
      <c r="A311" s="36"/>
      <c r="B311" s="37"/>
      <c r="C311" s="216" t="s">
        <v>532</v>
      </c>
      <c r="D311" s="216" t="s">
        <v>130</v>
      </c>
      <c r="E311" s="217" t="s">
        <v>528</v>
      </c>
      <c r="F311" s="218" t="s">
        <v>529</v>
      </c>
      <c r="G311" s="219" t="s">
        <v>247</v>
      </c>
      <c r="H311" s="220">
        <v>1</v>
      </c>
      <c r="I311" s="221"/>
      <c r="J311" s="222">
        <f>ROUND(I311*H311,2)</f>
        <v>0</v>
      </c>
      <c r="K311" s="218" t="s">
        <v>134</v>
      </c>
      <c r="L311" s="42"/>
      <c r="M311" s="223" t="s">
        <v>1</v>
      </c>
      <c r="N311" s="224" t="s">
        <v>38</v>
      </c>
      <c r="O311" s="89"/>
      <c r="P311" s="225">
        <f>O311*H311</f>
        <v>0</v>
      </c>
      <c r="Q311" s="225">
        <v>7.0056599999999998</v>
      </c>
      <c r="R311" s="225">
        <f>Q311*H311</f>
        <v>7.0056599999999998</v>
      </c>
      <c r="S311" s="225">
        <v>0</v>
      </c>
      <c r="T311" s="226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7" t="s">
        <v>135</v>
      </c>
      <c r="AT311" s="227" t="s">
        <v>130</v>
      </c>
      <c r="AU311" s="227" t="s">
        <v>83</v>
      </c>
      <c r="AY311" s="15" t="s">
        <v>128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5" t="s">
        <v>81</v>
      </c>
      <c r="BK311" s="228">
        <f>ROUND(I311*H311,2)</f>
        <v>0</v>
      </c>
      <c r="BL311" s="15" t="s">
        <v>135</v>
      </c>
      <c r="BM311" s="227" t="s">
        <v>533</v>
      </c>
    </row>
    <row r="312" s="2" customFormat="1">
      <c r="A312" s="36"/>
      <c r="B312" s="37"/>
      <c r="C312" s="38"/>
      <c r="D312" s="231" t="s">
        <v>143</v>
      </c>
      <c r="E312" s="38"/>
      <c r="F312" s="241" t="s">
        <v>534</v>
      </c>
      <c r="G312" s="38"/>
      <c r="H312" s="38"/>
      <c r="I312" s="242"/>
      <c r="J312" s="38"/>
      <c r="K312" s="38"/>
      <c r="L312" s="42"/>
      <c r="M312" s="243"/>
      <c r="N312" s="244"/>
      <c r="O312" s="89"/>
      <c r="P312" s="89"/>
      <c r="Q312" s="89"/>
      <c r="R312" s="89"/>
      <c r="S312" s="89"/>
      <c r="T312" s="90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143</v>
      </c>
      <c r="AU312" s="15" t="s">
        <v>83</v>
      </c>
    </row>
    <row r="313" s="2" customFormat="1" ht="24.15" customHeight="1">
      <c r="A313" s="36"/>
      <c r="B313" s="37"/>
      <c r="C313" s="216" t="s">
        <v>535</v>
      </c>
      <c r="D313" s="216" t="s">
        <v>130</v>
      </c>
      <c r="E313" s="217" t="s">
        <v>536</v>
      </c>
      <c r="F313" s="218" t="s">
        <v>537</v>
      </c>
      <c r="G313" s="219" t="s">
        <v>478</v>
      </c>
      <c r="H313" s="220">
        <v>55</v>
      </c>
      <c r="I313" s="221"/>
      <c r="J313" s="222">
        <f>ROUND(I313*H313,2)</f>
        <v>0</v>
      </c>
      <c r="K313" s="218" t="s">
        <v>134</v>
      </c>
      <c r="L313" s="42"/>
      <c r="M313" s="223" t="s">
        <v>1</v>
      </c>
      <c r="N313" s="224" t="s">
        <v>38</v>
      </c>
      <c r="O313" s="89"/>
      <c r="P313" s="225">
        <f>O313*H313</f>
        <v>0</v>
      </c>
      <c r="Q313" s="225">
        <v>0.61348000000000003</v>
      </c>
      <c r="R313" s="225">
        <f>Q313*H313</f>
        <v>33.741399999999999</v>
      </c>
      <c r="S313" s="225">
        <v>0</v>
      </c>
      <c r="T313" s="226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7" t="s">
        <v>135</v>
      </c>
      <c r="AT313" s="227" t="s">
        <v>130</v>
      </c>
      <c r="AU313" s="227" t="s">
        <v>83</v>
      </c>
      <c r="AY313" s="15" t="s">
        <v>128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5" t="s">
        <v>81</v>
      </c>
      <c r="BK313" s="228">
        <f>ROUND(I313*H313,2)</f>
        <v>0</v>
      </c>
      <c r="BL313" s="15" t="s">
        <v>135</v>
      </c>
      <c r="BM313" s="227" t="s">
        <v>538</v>
      </c>
    </row>
    <row r="314" s="13" customFormat="1">
      <c r="A314" s="13"/>
      <c r="B314" s="229"/>
      <c r="C314" s="230"/>
      <c r="D314" s="231" t="s">
        <v>137</v>
      </c>
      <c r="E314" s="232" t="s">
        <v>1</v>
      </c>
      <c r="F314" s="233" t="s">
        <v>396</v>
      </c>
      <c r="G314" s="230"/>
      <c r="H314" s="234">
        <v>55</v>
      </c>
      <c r="I314" s="235"/>
      <c r="J314" s="230"/>
      <c r="K314" s="230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137</v>
      </c>
      <c r="AU314" s="240" t="s">
        <v>83</v>
      </c>
      <c r="AV314" s="13" t="s">
        <v>83</v>
      </c>
      <c r="AW314" s="13" t="s">
        <v>30</v>
      </c>
      <c r="AX314" s="13" t="s">
        <v>81</v>
      </c>
      <c r="AY314" s="240" t="s">
        <v>128</v>
      </c>
    </row>
    <row r="315" s="2" customFormat="1" ht="33" customHeight="1">
      <c r="A315" s="36"/>
      <c r="B315" s="37"/>
      <c r="C315" s="245" t="s">
        <v>539</v>
      </c>
      <c r="D315" s="245" t="s">
        <v>203</v>
      </c>
      <c r="E315" s="246" t="s">
        <v>540</v>
      </c>
      <c r="F315" s="247" t="s">
        <v>541</v>
      </c>
      <c r="G315" s="248" t="s">
        <v>247</v>
      </c>
      <c r="H315" s="249">
        <v>22</v>
      </c>
      <c r="I315" s="250"/>
      <c r="J315" s="251">
        <f>ROUND(I315*H315,2)</f>
        <v>0</v>
      </c>
      <c r="K315" s="247" t="s">
        <v>134</v>
      </c>
      <c r="L315" s="252"/>
      <c r="M315" s="253" t="s">
        <v>1</v>
      </c>
      <c r="N315" s="254" t="s">
        <v>38</v>
      </c>
      <c r="O315" s="89"/>
      <c r="P315" s="225">
        <f>O315*H315</f>
        <v>0</v>
      </c>
      <c r="Q315" s="225">
        <v>0.749</v>
      </c>
      <c r="R315" s="225">
        <f>Q315*H315</f>
        <v>16.478000000000002</v>
      </c>
      <c r="S315" s="225">
        <v>0</v>
      </c>
      <c r="T315" s="226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7" t="s">
        <v>171</v>
      </c>
      <c r="AT315" s="227" t="s">
        <v>203</v>
      </c>
      <c r="AU315" s="227" t="s">
        <v>83</v>
      </c>
      <c r="AY315" s="15" t="s">
        <v>128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5" t="s">
        <v>81</v>
      </c>
      <c r="BK315" s="228">
        <f>ROUND(I315*H315,2)</f>
        <v>0</v>
      </c>
      <c r="BL315" s="15" t="s">
        <v>135</v>
      </c>
      <c r="BM315" s="227" t="s">
        <v>542</v>
      </c>
    </row>
    <row r="316" s="13" customFormat="1">
      <c r="A316" s="13"/>
      <c r="B316" s="229"/>
      <c r="C316" s="230"/>
      <c r="D316" s="231" t="s">
        <v>137</v>
      </c>
      <c r="E316" s="232" t="s">
        <v>1</v>
      </c>
      <c r="F316" s="233" t="s">
        <v>240</v>
      </c>
      <c r="G316" s="230"/>
      <c r="H316" s="234">
        <v>22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137</v>
      </c>
      <c r="AU316" s="240" t="s">
        <v>83</v>
      </c>
      <c r="AV316" s="13" t="s">
        <v>83</v>
      </c>
      <c r="AW316" s="13" t="s">
        <v>30</v>
      </c>
      <c r="AX316" s="13" t="s">
        <v>81</v>
      </c>
      <c r="AY316" s="240" t="s">
        <v>128</v>
      </c>
    </row>
    <row r="317" s="2" customFormat="1" ht="24.15" customHeight="1">
      <c r="A317" s="36"/>
      <c r="B317" s="37"/>
      <c r="C317" s="216" t="s">
        <v>543</v>
      </c>
      <c r="D317" s="216" t="s">
        <v>130</v>
      </c>
      <c r="E317" s="217" t="s">
        <v>544</v>
      </c>
      <c r="F317" s="218" t="s">
        <v>545</v>
      </c>
      <c r="G317" s="219" t="s">
        <v>141</v>
      </c>
      <c r="H317" s="220">
        <v>21.399999999999999</v>
      </c>
      <c r="I317" s="221"/>
      <c r="J317" s="222">
        <f>ROUND(I317*H317,2)</f>
        <v>0</v>
      </c>
      <c r="K317" s="218" t="s">
        <v>134</v>
      </c>
      <c r="L317" s="42"/>
      <c r="M317" s="223" t="s">
        <v>1</v>
      </c>
      <c r="N317" s="224" t="s">
        <v>38</v>
      </c>
      <c r="O317" s="89"/>
      <c r="P317" s="225">
        <f>O317*H317</f>
        <v>0</v>
      </c>
      <c r="Q317" s="225">
        <v>2.5122499999999999</v>
      </c>
      <c r="R317" s="225">
        <f>Q317*H317</f>
        <v>53.762149999999991</v>
      </c>
      <c r="S317" s="225">
        <v>0</v>
      </c>
      <c r="T317" s="226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27" t="s">
        <v>135</v>
      </c>
      <c r="AT317" s="227" t="s">
        <v>130</v>
      </c>
      <c r="AU317" s="227" t="s">
        <v>83</v>
      </c>
      <c r="AY317" s="15" t="s">
        <v>128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5" t="s">
        <v>81</v>
      </c>
      <c r="BK317" s="228">
        <f>ROUND(I317*H317,2)</f>
        <v>0</v>
      </c>
      <c r="BL317" s="15" t="s">
        <v>135</v>
      </c>
      <c r="BM317" s="227" t="s">
        <v>546</v>
      </c>
    </row>
    <row r="318" s="13" customFormat="1">
      <c r="A318" s="13"/>
      <c r="B318" s="229"/>
      <c r="C318" s="230"/>
      <c r="D318" s="231" t="s">
        <v>137</v>
      </c>
      <c r="E318" s="232" t="s">
        <v>1</v>
      </c>
      <c r="F318" s="233" t="s">
        <v>547</v>
      </c>
      <c r="G318" s="230"/>
      <c r="H318" s="234">
        <v>21.399999999999999</v>
      </c>
      <c r="I318" s="235"/>
      <c r="J318" s="230"/>
      <c r="K318" s="230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137</v>
      </c>
      <c r="AU318" s="240" t="s">
        <v>83</v>
      </c>
      <c r="AV318" s="13" t="s">
        <v>83</v>
      </c>
      <c r="AW318" s="13" t="s">
        <v>30</v>
      </c>
      <c r="AX318" s="13" t="s">
        <v>81</v>
      </c>
      <c r="AY318" s="240" t="s">
        <v>128</v>
      </c>
    </row>
    <row r="319" s="2" customFormat="1" ht="33" customHeight="1">
      <c r="A319" s="36"/>
      <c r="B319" s="37"/>
      <c r="C319" s="216" t="s">
        <v>548</v>
      </c>
      <c r="D319" s="216" t="s">
        <v>130</v>
      </c>
      <c r="E319" s="217" t="s">
        <v>549</v>
      </c>
      <c r="F319" s="218" t="s">
        <v>550</v>
      </c>
      <c r="G319" s="219" t="s">
        <v>478</v>
      </c>
      <c r="H319" s="220">
        <v>26.800000000000001</v>
      </c>
      <c r="I319" s="221"/>
      <c r="J319" s="222">
        <f>ROUND(I319*H319,2)</f>
        <v>0</v>
      </c>
      <c r="K319" s="218" t="s">
        <v>134</v>
      </c>
      <c r="L319" s="42"/>
      <c r="M319" s="223" t="s">
        <v>1</v>
      </c>
      <c r="N319" s="224" t="s">
        <v>38</v>
      </c>
      <c r="O319" s="89"/>
      <c r="P319" s="225">
        <f>O319*H319</f>
        <v>0</v>
      </c>
      <c r="Q319" s="225">
        <v>0.00060999999999999997</v>
      </c>
      <c r="R319" s="225">
        <f>Q319*H319</f>
        <v>0.016348000000000001</v>
      </c>
      <c r="S319" s="225">
        <v>0</v>
      </c>
      <c r="T319" s="226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27" t="s">
        <v>135</v>
      </c>
      <c r="AT319" s="227" t="s">
        <v>130</v>
      </c>
      <c r="AU319" s="227" t="s">
        <v>83</v>
      </c>
      <c r="AY319" s="15" t="s">
        <v>128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5" t="s">
        <v>81</v>
      </c>
      <c r="BK319" s="228">
        <f>ROUND(I319*H319,2)</f>
        <v>0</v>
      </c>
      <c r="BL319" s="15" t="s">
        <v>135</v>
      </c>
      <c r="BM319" s="227" t="s">
        <v>551</v>
      </c>
    </row>
    <row r="320" s="13" customFormat="1">
      <c r="A320" s="13"/>
      <c r="B320" s="229"/>
      <c r="C320" s="230"/>
      <c r="D320" s="231" t="s">
        <v>137</v>
      </c>
      <c r="E320" s="232" t="s">
        <v>1</v>
      </c>
      <c r="F320" s="233" t="s">
        <v>552</v>
      </c>
      <c r="G320" s="230"/>
      <c r="H320" s="234">
        <v>26.800000000000001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137</v>
      </c>
      <c r="AU320" s="240" t="s">
        <v>83</v>
      </c>
      <c r="AV320" s="13" t="s">
        <v>83</v>
      </c>
      <c r="AW320" s="13" t="s">
        <v>30</v>
      </c>
      <c r="AX320" s="13" t="s">
        <v>81</v>
      </c>
      <c r="AY320" s="240" t="s">
        <v>128</v>
      </c>
    </row>
    <row r="321" s="2" customFormat="1" ht="24.15" customHeight="1">
      <c r="A321" s="36"/>
      <c r="B321" s="37"/>
      <c r="C321" s="216" t="s">
        <v>553</v>
      </c>
      <c r="D321" s="216" t="s">
        <v>130</v>
      </c>
      <c r="E321" s="217" t="s">
        <v>554</v>
      </c>
      <c r="F321" s="218" t="s">
        <v>555</v>
      </c>
      <c r="G321" s="219" t="s">
        <v>478</v>
      </c>
      <c r="H321" s="220">
        <v>26.800000000000001</v>
      </c>
      <c r="I321" s="221"/>
      <c r="J321" s="222">
        <f>ROUND(I321*H321,2)</f>
        <v>0</v>
      </c>
      <c r="K321" s="218" t="s">
        <v>134</v>
      </c>
      <c r="L321" s="42"/>
      <c r="M321" s="223" t="s">
        <v>1</v>
      </c>
      <c r="N321" s="224" t="s">
        <v>38</v>
      </c>
      <c r="O321" s="89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7" t="s">
        <v>135</v>
      </c>
      <c r="AT321" s="227" t="s">
        <v>130</v>
      </c>
      <c r="AU321" s="227" t="s">
        <v>83</v>
      </c>
      <c r="AY321" s="15" t="s">
        <v>128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5" t="s">
        <v>81</v>
      </c>
      <c r="BK321" s="228">
        <f>ROUND(I321*H321,2)</f>
        <v>0</v>
      </c>
      <c r="BL321" s="15" t="s">
        <v>135</v>
      </c>
      <c r="BM321" s="227" t="s">
        <v>556</v>
      </c>
    </row>
    <row r="322" s="13" customFormat="1">
      <c r="A322" s="13"/>
      <c r="B322" s="229"/>
      <c r="C322" s="230"/>
      <c r="D322" s="231" t="s">
        <v>137</v>
      </c>
      <c r="E322" s="232" t="s">
        <v>1</v>
      </c>
      <c r="F322" s="233" t="s">
        <v>552</v>
      </c>
      <c r="G322" s="230"/>
      <c r="H322" s="234">
        <v>26.800000000000001</v>
      </c>
      <c r="I322" s="235"/>
      <c r="J322" s="230"/>
      <c r="K322" s="230"/>
      <c r="L322" s="236"/>
      <c r="M322" s="237"/>
      <c r="N322" s="238"/>
      <c r="O322" s="238"/>
      <c r="P322" s="238"/>
      <c r="Q322" s="238"/>
      <c r="R322" s="238"/>
      <c r="S322" s="238"/>
      <c r="T322" s="23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0" t="s">
        <v>137</v>
      </c>
      <c r="AU322" s="240" t="s">
        <v>83</v>
      </c>
      <c r="AV322" s="13" t="s">
        <v>83</v>
      </c>
      <c r="AW322" s="13" t="s">
        <v>30</v>
      </c>
      <c r="AX322" s="13" t="s">
        <v>81</v>
      </c>
      <c r="AY322" s="240" t="s">
        <v>128</v>
      </c>
    </row>
    <row r="323" s="2" customFormat="1" ht="24.15" customHeight="1">
      <c r="A323" s="36"/>
      <c r="B323" s="37"/>
      <c r="C323" s="216" t="s">
        <v>557</v>
      </c>
      <c r="D323" s="216" t="s">
        <v>130</v>
      </c>
      <c r="E323" s="217" t="s">
        <v>558</v>
      </c>
      <c r="F323" s="218" t="s">
        <v>559</v>
      </c>
      <c r="G323" s="219" t="s">
        <v>478</v>
      </c>
      <c r="H323" s="220">
        <v>1177</v>
      </c>
      <c r="I323" s="221"/>
      <c r="J323" s="222">
        <f>ROUND(I323*H323,2)</f>
        <v>0</v>
      </c>
      <c r="K323" s="218" t="s">
        <v>134</v>
      </c>
      <c r="L323" s="42"/>
      <c r="M323" s="223" t="s">
        <v>1</v>
      </c>
      <c r="N323" s="224" t="s">
        <v>38</v>
      </c>
      <c r="O323" s="89"/>
      <c r="P323" s="225">
        <f>O323*H323</f>
        <v>0</v>
      </c>
      <c r="Q323" s="225">
        <v>0</v>
      </c>
      <c r="R323" s="225">
        <f>Q323*H323</f>
        <v>0</v>
      </c>
      <c r="S323" s="225">
        <v>0.097000000000000003</v>
      </c>
      <c r="T323" s="226">
        <f>S323*H323</f>
        <v>114.169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27" t="s">
        <v>135</v>
      </c>
      <c r="AT323" s="227" t="s">
        <v>130</v>
      </c>
      <c r="AU323" s="227" t="s">
        <v>83</v>
      </c>
      <c r="AY323" s="15" t="s">
        <v>128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5" t="s">
        <v>81</v>
      </c>
      <c r="BK323" s="228">
        <f>ROUND(I323*H323,2)</f>
        <v>0</v>
      </c>
      <c r="BL323" s="15" t="s">
        <v>135</v>
      </c>
      <c r="BM323" s="227" t="s">
        <v>560</v>
      </c>
    </row>
    <row r="324" s="2" customFormat="1">
      <c r="A324" s="36"/>
      <c r="B324" s="37"/>
      <c r="C324" s="38"/>
      <c r="D324" s="231" t="s">
        <v>143</v>
      </c>
      <c r="E324" s="38"/>
      <c r="F324" s="241" t="s">
        <v>561</v>
      </c>
      <c r="G324" s="38"/>
      <c r="H324" s="38"/>
      <c r="I324" s="242"/>
      <c r="J324" s="38"/>
      <c r="K324" s="38"/>
      <c r="L324" s="42"/>
      <c r="M324" s="243"/>
      <c r="N324" s="244"/>
      <c r="O324" s="89"/>
      <c r="P324" s="89"/>
      <c r="Q324" s="89"/>
      <c r="R324" s="89"/>
      <c r="S324" s="89"/>
      <c r="T324" s="90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5" t="s">
        <v>143</v>
      </c>
      <c r="AU324" s="15" t="s">
        <v>83</v>
      </c>
    </row>
    <row r="325" s="13" customFormat="1">
      <c r="A325" s="13"/>
      <c r="B325" s="229"/>
      <c r="C325" s="230"/>
      <c r="D325" s="231" t="s">
        <v>137</v>
      </c>
      <c r="E325" s="232" t="s">
        <v>1</v>
      </c>
      <c r="F325" s="233" t="s">
        <v>562</v>
      </c>
      <c r="G325" s="230"/>
      <c r="H325" s="234">
        <v>1177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137</v>
      </c>
      <c r="AU325" s="240" t="s">
        <v>83</v>
      </c>
      <c r="AV325" s="13" t="s">
        <v>83</v>
      </c>
      <c r="AW325" s="13" t="s">
        <v>30</v>
      </c>
      <c r="AX325" s="13" t="s">
        <v>81</v>
      </c>
      <c r="AY325" s="240" t="s">
        <v>128</v>
      </c>
    </row>
    <row r="326" s="12" customFormat="1" ht="22.8" customHeight="1">
      <c r="A326" s="12"/>
      <c r="B326" s="200"/>
      <c r="C326" s="201"/>
      <c r="D326" s="202" t="s">
        <v>72</v>
      </c>
      <c r="E326" s="214" t="s">
        <v>563</v>
      </c>
      <c r="F326" s="214" t="s">
        <v>564</v>
      </c>
      <c r="G326" s="201"/>
      <c r="H326" s="201"/>
      <c r="I326" s="204"/>
      <c r="J326" s="215">
        <f>BK326</f>
        <v>0</v>
      </c>
      <c r="K326" s="201"/>
      <c r="L326" s="206"/>
      <c r="M326" s="207"/>
      <c r="N326" s="208"/>
      <c r="O326" s="208"/>
      <c r="P326" s="209">
        <f>SUM(P327:P334)</f>
        <v>0</v>
      </c>
      <c r="Q326" s="208"/>
      <c r="R326" s="209">
        <f>SUM(R327:R334)</f>
        <v>0</v>
      </c>
      <c r="S326" s="208"/>
      <c r="T326" s="210">
        <f>SUM(T327:T334)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1" t="s">
        <v>81</v>
      </c>
      <c r="AT326" s="212" t="s">
        <v>72</v>
      </c>
      <c r="AU326" s="212" t="s">
        <v>81</v>
      </c>
      <c r="AY326" s="211" t="s">
        <v>128</v>
      </c>
      <c r="BK326" s="213">
        <f>SUM(BK327:BK334)</f>
        <v>0</v>
      </c>
    </row>
    <row r="327" s="2" customFormat="1" ht="21.75" customHeight="1">
      <c r="A327" s="36"/>
      <c r="B327" s="37"/>
      <c r="C327" s="216" t="s">
        <v>565</v>
      </c>
      <c r="D327" s="216" t="s">
        <v>130</v>
      </c>
      <c r="E327" s="217" t="s">
        <v>566</v>
      </c>
      <c r="F327" s="218" t="s">
        <v>567</v>
      </c>
      <c r="G327" s="219" t="s">
        <v>206</v>
      </c>
      <c r="H327" s="220">
        <v>178.87700000000001</v>
      </c>
      <c r="I327" s="221"/>
      <c r="J327" s="222">
        <f>ROUND(I327*H327,2)</f>
        <v>0</v>
      </c>
      <c r="K327" s="218" t="s">
        <v>134</v>
      </c>
      <c r="L327" s="42"/>
      <c r="M327" s="223" t="s">
        <v>1</v>
      </c>
      <c r="N327" s="224" t="s">
        <v>38</v>
      </c>
      <c r="O327" s="89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27" t="s">
        <v>135</v>
      </c>
      <c r="AT327" s="227" t="s">
        <v>130</v>
      </c>
      <c r="AU327" s="227" t="s">
        <v>83</v>
      </c>
      <c r="AY327" s="15" t="s">
        <v>128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5" t="s">
        <v>81</v>
      </c>
      <c r="BK327" s="228">
        <f>ROUND(I327*H327,2)</f>
        <v>0</v>
      </c>
      <c r="BL327" s="15" t="s">
        <v>135</v>
      </c>
      <c r="BM327" s="227" t="s">
        <v>568</v>
      </c>
    </row>
    <row r="328" s="13" customFormat="1">
      <c r="A328" s="13"/>
      <c r="B328" s="229"/>
      <c r="C328" s="230"/>
      <c r="D328" s="231" t="s">
        <v>137</v>
      </c>
      <c r="E328" s="232" t="s">
        <v>1</v>
      </c>
      <c r="F328" s="233" t="s">
        <v>569</v>
      </c>
      <c r="G328" s="230"/>
      <c r="H328" s="234">
        <v>178.87700000000001</v>
      </c>
      <c r="I328" s="235"/>
      <c r="J328" s="230"/>
      <c r="K328" s="230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137</v>
      </c>
      <c r="AU328" s="240" t="s">
        <v>83</v>
      </c>
      <c r="AV328" s="13" t="s">
        <v>83</v>
      </c>
      <c r="AW328" s="13" t="s">
        <v>30</v>
      </c>
      <c r="AX328" s="13" t="s">
        <v>81</v>
      </c>
      <c r="AY328" s="240" t="s">
        <v>128</v>
      </c>
    </row>
    <row r="329" s="2" customFormat="1" ht="24.15" customHeight="1">
      <c r="A329" s="36"/>
      <c r="B329" s="37"/>
      <c r="C329" s="216" t="s">
        <v>570</v>
      </c>
      <c r="D329" s="216" t="s">
        <v>130</v>
      </c>
      <c r="E329" s="217" t="s">
        <v>571</v>
      </c>
      <c r="F329" s="218" t="s">
        <v>572</v>
      </c>
      <c r="G329" s="219" t="s">
        <v>206</v>
      </c>
      <c r="H329" s="220">
        <v>439.04899999999998</v>
      </c>
      <c r="I329" s="221"/>
      <c r="J329" s="222">
        <f>ROUND(I329*H329,2)</f>
        <v>0</v>
      </c>
      <c r="K329" s="218" t="s">
        <v>134</v>
      </c>
      <c r="L329" s="42"/>
      <c r="M329" s="223" t="s">
        <v>1</v>
      </c>
      <c r="N329" s="224" t="s">
        <v>38</v>
      </c>
      <c r="O329" s="89"/>
      <c r="P329" s="225">
        <f>O329*H329</f>
        <v>0</v>
      </c>
      <c r="Q329" s="225">
        <v>0</v>
      </c>
      <c r="R329" s="225">
        <f>Q329*H329</f>
        <v>0</v>
      </c>
      <c r="S329" s="225">
        <v>0</v>
      </c>
      <c r="T329" s="226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27" t="s">
        <v>135</v>
      </c>
      <c r="AT329" s="227" t="s">
        <v>130</v>
      </c>
      <c r="AU329" s="227" t="s">
        <v>83</v>
      </c>
      <c r="AY329" s="15" t="s">
        <v>128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5" t="s">
        <v>81</v>
      </c>
      <c r="BK329" s="228">
        <f>ROUND(I329*H329,2)</f>
        <v>0</v>
      </c>
      <c r="BL329" s="15" t="s">
        <v>135</v>
      </c>
      <c r="BM329" s="227" t="s">
        <v>573</v>
      </c>
    </row>
    <row r="330" s="2" customFormat="1">
      <c r="A330" s="36"/>
      <c r="B330" s="37"/>
      <c r="C330" s="38"/>
      <c r="D330" s="231" t="s">
        <v>143</v>
      </c>
      <c r="E330" s="38"/>
      <c r="F330" s="241" t="s">
        <v>574</v>
      </c>
      <c r="G330" s="38"/>
      <c r="H330" s="38"/>
      <c r="I330" s="242"/>
      <c r="J330" s="38"/>
      <c r="K330" s="38"/>
      <c r="L330" s="42"/>
      <c r="M330" s="243"/>
      <c r="N330" s="244"/>
      <c r="O330" s="89"/>
      <c r="P330" s="89"/>
      <c r="Q330" s="89"/>
      <c r="R330" s="89"/>
      <c r="S330" s="89"/>
      <c r="T330" s="90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143</v>
      </c>
      <c r="AU330" s="15" t="s">
        <v>83</v>
      </c>
    </row>
    <row r="331" s="13" customFormat="1">
      <c r="A331" s="13"/>
      <c r="B331" s="229"/>
      <c r="C331" s="230"/>
      <c r="D331" s="231" t="s">
        <v>137</v>
      </c>
      <c r="E331" s="232" t="s">
        <v>1</v>
      </c>
      <c r="F331" s="233" t="s">
        <v>575</v>
      </c>
      <c r="G331" s="230"/>
      <c r="H331" s="234">
        <v>439.04899999999998</v>
      </c>
      <c r="I331" s="235"/>
      <c r="J331" s="230"/>
      <c r="K331" s="230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137</v>
      </c>
      <c r="AU331" s="240" t="s">
        <v>83</v>
      </c>
      <c r="AV331" s="13" t="s">
        <v>83</v>
      </c>
      <c r="AW331" s="13" t="s">
        <v>30</v>
      </c>
      <c r="AX331" s="13" t="s">
        <v>81</v>
      </c>
      <c r="AY331" s="240" t="s">
        <v>128</v>
      </c>
    </row>
    <row r="332" s="2" customFormat="1" ht="37.8" customHeight="1">
      <c r="A332" s="36"/>
      <c r="B332" s="37"/>
      <c r="C332" s="216" t="s">
        <v>576</v>
      </c>
      <c r="D332" s="216" t="s">
        <v>130</v>
      </c>
      <c r="E332" s="217" t="s">
        <v>577</v>
      </c>
      <c r="F332" s="218" t="s">
        <v>578</v>
      </c>
      <c r="G332" s="219" t="s">
        <v>206</v>
      </c>
      <c r="H332" s="220">
        <v>70.519999999999996</v>
      </c>
      <c r="I332" s="221"/>
      <c r="J332" s="222">
        <f>ROUND(I332*H332,2)</f>
        <v>0</v>
      </c>
      <c r="K332" s="218" t="s">
        <v>134</v>
      </c>
      <c r="L332" s="42"/>
      <c r="M332" s="223" t="s">
        <v>1</v>
      </c>
      <c r="N332" s="224" t="s">
        <v>38</v>
      </c>
      <c r="O332" s="89"/>
      <c r="P332" s="225">
        <f>O332*H332</f>
        <v>0</v>
      </c>
      <c r="Q332" s="225">
        <v>0</v>
      </c>
      <c r="R332" s="225">
        <f>Q332*H332</f>
        <v>0</v>
      </c>
      <c r="S332" s="225">
        <v>0</v>
      </c>
      <c r="T332" s="226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7" t="s">
        <v>135</v>
      </c>
      <c r="AT332" s="227" t="s">
        <v>130</v>
      </c>
      <c r="AU332" s="227" t="s">
        <v>83</v>
      </c>
      <c r="AY332" s="15" t="s">
        <v>128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5" t="s">
        <v>81</v>
      </c>
      <c r="BK332" s="228">
        <f>ROUND(I332*H332,2)</f>
        <v>0</v>
      </c>
      <c r="BL332" s="15" t="s">
        <v>135</v>
      </c>
      <c r="BM332" s="227" t="s">
        <v>579</v>
      </c>
    </row>
    <row r="333" s="13" customFormat="1">
      <c r="A333" s="13"/>
      <c r="B333" s="229"/>
      <c r="C333" s="230"/>
      <c r="D333" s="231" t="s">
        <v>137</v>
      </c>
      <c r="E333" s="232" t="s">
        <v>1</v>
      </c>
      <c r="F333" s="233" t="s">
        <v>580</v>
      </c>
      <c r="G333" s="230"/>
      <c r="H333" s="234">
        <v>70.519999999999996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137</v>
      </c>
      <c r="AU333" s="240" t="s">
        <v>83</v>
      </c>
      <c r="AV333" s="13" t="s">
        <v>83</v>
      </c>
      <c r="AW333" s="13" t="s">
        <v>30</v>
      </c>
      <c r="AX333" s="13" t="s">
        <v>81</v>
      </c>
      <c r="AY333" s="240" t="s">
        <v>128</v>
      </c>
    </row>
    <row r="334" s="2" customFormat="1" ht="44.25" customHeight="1">
      <c r="A334" s="36"/>
      <c r="B334" s="37"/>
      <c r="C334" s="216" t="s">
        <v>581</v>
      </c>
      <c r="D334" s="216" t="s">
        <v>130</v>
      </c>
      <c r="E334" s="217" t="s">
        <v>582</v>
      </c>
      <c r="F334" s="218" t="s">
        <v>583</v>
      </c>
      <c r="G334" s="219" t="s">
        <v>206</v>
      </c>
      <c r="H334" s="220">
        <v>0.49299999999999999</v>
      </c>
      <c r="I334" s="221"/>
      <c r="J334" s="222">
        <f>ROUND(I334*H334,2)</f>
        <v>0</v>
      </c>
      <c r="K334" s="218" t="s">
        <v>134</v>
      </c>
      <c r="L334" s="42"/>
      <c r="M334" s="223" t="s">
        <v>1</v>
      </c>
      <c r="N334" s="224" t="s">
        <v>38</v>
      </c>
      <c r="O334" s="89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27" t="s">
        <v>135</v>
      </c>
      <c r="AT334" s="227" t="s">
        <v>130</v>
      </c>
      <c r="AU334" s="227" t="s">
        <v>83</v>
      </c>
      <c r="AY334" s="15" t="s">
        <v>128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5" t="s">
        <v>81</v>
      </c>
      <c r="BK334" s="228">
        <f>ROUND(I334*H334,2)</f>
        <v>0</v>
      </c>
      <c r="BL334" s="15" t="s">
        <v>135</v>
      </c>
      <c r="BM334" s="227" t="s">
        <v>584</v>
      </c>
    </row>
    <row r="335" s="12" customFormat="1" ht="22.8" customHeight="1">
      <c r="A335" s="12"/>
      <c r="B335" s="200"/>
      <c r="C335" s="201"/>
      <c r="D335" s="202" t="s">
        <v>72</v>
      </c>
      <c r="E335" s="214" t="s">
        <v>585</v>
      </c>
      <c r="F335" s="214" t="s">
        <v>586</v>
      </c>
      <c r="G335" s="201"/>
      <c r="H335" s="201"/>
      <c r="I335" s="204"/>
      <c r="J335" s="215">
        <f>BK335</f>
        <v>0</v>
      </c>
      <c r="K335" s="201"/>
      <c r="L335" s="206"/>
      <c r="M335" s="207"/>
      <c r="N335" s="208"/>
      <c r="O335" s="208"/>
      <c r="P335" s="209">
        <f>P336</f>
        <v>0</v>
      </c>
      <c r="Q335" s="208"/>
      <c r="R335" s="209">
        <f>R336</f>
        <v>0</v>
      </c>
      <c r="S335" s="208"/>
      <c r="T335" s="210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1" t="s">
        <v>81</v>
      </c>
      <c r="AT335" s="212" t="s">
        <v>72</v>
      </c>
      <c r="AU335" s="212" t="s">
        <v>81</v>
      </c>
      <c r="AY335" s="211" t="s">
        <v>128</v>
      </c>
      <c r="BK335" s="213">
        <f>BK336</f>
        <v>0</v>
      </c>
    </row>
    <row r="336" s="2" customFormat="1" ht="33" customHeight="1">
      <c r="A336" s="36"/>
      <c r="B336" s="37"/>
      <c r="C336" s="216" t="s">
        <v>587</v>
      </c>
      <c r="D336" s="216" t="s">
        <v>130</v>
      </c>
      <c r="E336" s="217" t="s">
        <v>588</v>
      </c>
      <c r="F336" s="218" t="s">
        <v>589</v>
      </c>
      <c r="G336" s="219" t="s">
        <v>206</v>
      </c>
      <c r="H336" s="220">
        <v>9311.5349999999999</v>
      </c>
      <c r="I336" s="221"/>
      <c r="J336" s="222">
        <f>ROUND(I336*H336,2)</f>
        <v>0</v>
      </c>
      <c r="K336" s="218" t="s">
        <v>134</v>
      </c>
      <c r="L336" s="42"/>
      <c r="M336" s="223" t="s">
        <v>1</v>
      </c>
      <c r="N336" s="224" t="s">
        <v>38</v>
      </c>
      <c r="O336" s="89"/>
      <c r="P336" s="225">
        <f>O336*H336</f>
        <v>0</v>
      </c>
      <c r="Q336" s="225">
        <v>0</v>
      </c>
      <c r="R336" s="225">
        <f>Q336*H336</f>
        <v>0</v>
      </c>
      <c r="S336" s="225">
        <v>0</v>
      </c>
      <c r="T336" s="226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27" t="s">
        <v>135</v>
      </c>
      <c r="AT336" s="227" t="s">
        <v>130</v>
      </c>
      <c r="AU336" s="227" t="s">
        <v>83</v>
      </c>
      <c r="AY336" s="15" t="s">
        <v>128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5" t="s">
        <v>81</v>
      </c>
      <c r="BK336" s="228">
        <f>ROUND(I336*H336,2)</f>
        <v>0</v>
      </c>
      <c r="BL336" s="15" t="s">
        <v>135</v>
      </c>
      <c r="BM336" s="227" t="s">
        <v>590</v>
      </c>
    </row>
    <row r="337" s="12" customFormat="1" ht="25.92" customHeight="1">
      <c r="A337" s="12"/>
      <c r="B337" s="200"/>
      <c r="C337" s="201"/>
      <c r="D337" s="202" t="s">
        <v>72</v>
      </c>
      <c r="E337" s="203" t="s">
        <v>591</v>
      </c>
      <c r="F337" s="203" t="s">
        <v>592</v>
      </c>
      <c r="G337" s="201"/>
      <c r="H337" s="201"/>
      <c r="I337" s="204"/>
      <c r="J337" s="205">
        <f>BK337</f>
        <v>0</v>
      </c>
      <c r="K337" s="201"/>
      <c r="L337" s="206"/>
      <c r="M337" s="207"/>
      <c r="N337" s="208"/>
      <c r="O337" s="208"/>
      <c r="P337" s="209">
        <f>P338</f>
        <v>0</v>
      </c>
      <c r="Q337" s="208"/>
      <c r="R337" s="209">
        <f>R338</f>
        <v>0.064000000000000001</v>
      </c>
      <c r="S337" s="208"/>
      <c r="T337" s="210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1" t="s">
        <v>83</v>
      </c>
      <c r="AT337" s="212" t="s">
        <v>72</v>
      </c>
      <c r="AU337" s="212" t="s">
        <v>73</v>
      </c>
      <c r="AY337" s="211" t="s">
        <v>128</v>
      </c>
      <c r="BK337" s="213">
        <f>BK338</f>
        <v>0</v>
      </c>
    </row>
    <row r="338" s="12" customFormat="1" ht="22.8" customHeight="1">
      <c r="A338" s="12"/>
      <c r="B338" s="200"/>
      <c r="C338" s="201"/>
      <c r="D338" s="202" t="s">
        <v>72</v>
      </c>
      <c r="E338" s="214" t="s">
        <v>593</v>
      </c>
      <c r="F338" s="214" t="s">
        <v>594</v>
      </c>
      <c r="G338" s="201"/>
      <c r="H338" s="201"/>
      <c r="I338" s="204"/>
      <c r="J338" s="215">
        <f>BK338</f>
        <v>0</v>
      </c>
      <c r="K338" s="201"/>
      <c r="L338" s="206"/>
      <c r="M338" s="207"/>
      <c r="N338" s="208"/>
      <c r="O338" s="208"/>
      <c r="P338" s="209">
        <f>SUM(P339:P342)</f>
        <v>0</v>
      </c>
      <c r="Q338" s="208"/>
      <c r="R338" s="209">
        <f>SUM(R339:R342)</f>
        <v>0.064000000000000001</v>
      </c>
      <c r="S338" s="208"/>
      <c r="T338" s="210">
        <f>SUM(T339:T342)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1" t="s">
        <v>83</v>
      </c>
      <c r="AT338" s="212" t="s">
        <v>72</v>
      </c>
      <c r="AU338" s="212" t="s">
        <v>81</v>
      </c>
      <c r="AY338" s="211" t="s">
        <v>128</v>
      </c>
      <c r="BK338" s="213">
        <f>SUM(BK339:BK342)</f>
        <v>0</v>
      </c>
    </row>
    <row r="339" s="2" customFormat="1" ht="24.15" customHeight="1">
      <c r="A339" s="36"/>
      <c r="B339" s="37"/>
      <c r="C339" s="216" t="s">
        <v>595</v>
      </c>
      <c r="D339" s="216" t="s">
        <v>130</v>
      </c>
      <c r="E339" s="217" t="s">
        <v>596</v>
      </c>
      <c r="F339" s="218" t="s">
        <v>597</v>
      </c>
      <c r="G339" s="219" t="s">
        <v>478</v>
      </c>
      <c r="H339" s="220">
        <v>10</v>
      </c>
      <c r="I339" s="221"/>
      <c r="J339" s="222">
        <f>ROUND(I339*H339,2)</f>
        <v>0</v>
      </c>
      <c r="K339" s="218" t="s">
        <v>134</v>
      </c>
      <c r="L339" s="42"/>
      <c r="M339" s="223" t="s">
        <v>1</v>
      </c>
      <c r="N339" s="224" t="s">
        <v>38</v>
      </c>
      <c r="O339" s="89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27" t="s">
        <v>209</v>
      </c>
      <c r="AT339" s="227" t="s">
        <v>130</v>
      </c>
      <c r="AU339" s="227" t="s">
        <v>83</v>
      </c>
      <c r="AY339" s="15" t="s">
        <v>128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5" t="s">
        <v>81</v>
      </c>
      <c r="BK339" s="228">
        <f>ROUND(I339*H339,2)</f>
        <v>0</v>
      </c>
      <c r="BL339" s="15" t="s">
        <v>209</v>
      </c>
      <c r="BM339" s="227" t="s">
        <v>598</v>
      </c>
    </row>
    <row r="340" s="2" customFormat="1">
      <c r="A340" s="36"/>
      <c r="B340" s="37"/>
      <c r="C340" s="38"/>
      <c r="D340" s="231" t="s">
        <v>143</v>
      </c>
      <c r="E340" s="38"/>
      <c r="F340" s="241" t="s">
        <v>599</v>
      </c>
      <c r="G340" s="38"/>
      <c r="H340" s="38"/>
      <c r="I340" s="242"/>
      <c r="J340" s="38"/>
      <c r="K340" s="38"/>
      <c r="L340" s="42"/>
      <c r="M340" s="243"/>
      <c r="N340" s="244"/>
      <c r="O340" s="89"/>
      <c r="P340" s="89"/>
      <c r="Q340" s="89"/>
      <c r="R340" s="89"/>
      <c r="S340" s="89"/>
      <c r="T340" s="90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5" t="s">
        <v>143</v>
      </c>
      <c r="AU340" s="15" t="s">
        <v>83</v>
      </c>
    </row>
    <row r="341" s="2" customFormat="1" ht="16.5" customHeight="1">
      <c r="A341" s="36"/>
      <c r="B341" s="37"/>
      <c r="C341" s="245" t="s">
        <v>600</v>
      </c>
      <c r="D341" s="245" t="s">
        <v>203</v>
      </c>
      <c r="E341" s="246" t="s">
        <v>601</v>
      </c>
      <c r="F341" s="247" t="s">
        <v>602</v>
      </c>
      <c r="G341" s="248" t="s">
        <v>478</v>
      </c>
      <c r="H341" s="249">
        <v>10</v>
      </c>
      <c r="I341" s="250"/>
      <c r="J341" s="251">
        <f>ROUND(I341*H341,2)</f>
        <v>0</v>
      </c>
      <c r="K341" s="247" t="s">
        <v>134</v>
      </c>
      <c r="L341" s="252"/>
      <c r="M341" s="253" t="s">
        <v>1</v>
      </c>
      <c r="N341" s="254" t="s">
        <v>38</v>
      </c>
      <c r="O341" s="89"/>
      <c r="P341" s="225">
        <f>O341*H341</f>
        <v>0</v>
      </c>
      <c r="Q341" s="225">
        <v>0.0064000000000000003</v>
      </c>
      <c r="R341" s="225">
        <f>Q341*H341</f>
        <v>0.064000000000000001</v>
      </c>
      <c r="S341" s="225">
        <v>0</v>
      </c>
      <c r="T341" s="226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27" t="s">
        <v>284</v>
      </c>
      <c r="AT341" s="227" t="s">
        <v>203</v>
      </c>
      <c r="AU341" s="227" t="s">
        <v>83</v>
      </c>
      <c r="AY341" s="15" t="s">
        <v>128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5" t="s">
        <v>81</v>
      </c>
      <c r="BK341" s="228">
        <f>ROUND(I341*H341,2)</f>
        <v>0</v>
      </c>
      <c r="BL341" s="15" t="s">
        <v>209</v>
      </c>
      <c r="BM341" s="227" t="s">
        <v>603</v>
      </c>
    </row>
    <row r="342" s="2" customFormat="1">
      <c r="A342" s="36"/>
      <c r="B342" s="37"/>
      <c r="C342" s="38"/>
      <c r="D342" s="231" t="s">
        <v>143</v>
      </c>
      <c r="E342" s="38"/>
      <c r="F342" s="241" t="s">
        <v>599</v>
      </c>
      <c r="G342" s="38"/>
      <c r="H342" s="38"/>
      <c r="I342" s="242"/>
      <c r="J342" s="38"/>
      <c r="K342" s="38"/>
      <c r="L342" s="42"/>
      <c r="M342" s="243"/>
      <c r="N342" s="244"/>
      <c r="O342" s="89"/>
      <c r="P342" s="89"/>
      <c r="Q342" s="89"/>
      <c r="R342" s="89"/>
      <c r="S342" s="89"/>
      <c r="T342" s="90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143</v>
      </c>
      <c r="AU342" s="15" t="s">
        <v>83</v>
      </c>
    </row>
    <row r="343" s="12" customFormat="1" ht="25.92" customHeight="1">
      <c r="A343" s="12"/>
      <c r="B343" s="200"/>
      <c r="C343" s="201"/>
      <c r="D343" s="202" t="s">
        <v>72</v>
      </c>
      <c r="E343" s="203" t="s">
        <v>604</v>
      </c>
      <c r="F343" s="203" t="s">
        <v>605</v>
      </c>
      <c r="G343" s="201"/>
      <c r="H343" s="201"/>
      <c r="I343" s="204"/>
      <c r="J343" s="205">
        <f>BK343</f>
        <v>0</v>
      </c>
      <c r="K343" s="201"/>
      <c r="L343" s="206"/>
      <c r="M343" s="207"/>
      <c r="N343" s="208"/>
      <c r="O343" s="208"/>
      <c r="P343" s="209">
        <f>P344+P351+P354+P356+P358+P361</f>
        <v>0</v>
      </c>
      <c r="Q343" s="208"/>
      <c r="R343" s="209">
        <f>R344+R351+R354+R356+R358+R361</f>
        <v>0</v>
      </c>
      <c r="S343" s="208"/>
      <c r="T343" s="210">
        <f>T344+T351+T354+T356+T358+T361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1" t="s">
        <v>155</v>
      </c>
      <c r="AT343" s="212" t="s">
        <v>72</v>
      </c>
      <c r="AU343" s="212" t="s">
        <v>73</v>
      </c>
      <c r="AY343" s="211" t="s">
        <v>128</v>
      </c>
      <c r="BK343" s="213">
        <f>BK344+BK351+BK354+BK356+BK358+BK361</f>
        <v>0</v>
      </c>
    </row>
    <row r="344" s="12" customFormat="1" ht="22.8" customHeight="1">
      <c r="A344" s="12"/>
      <c r="B344" s="200"/>
      <c r="C344" s="201"/>
      <c r="D344" s="202" t="s">
        <v>72</v>
      </c>
      <c r="E344" s="214" t="s">
        <v>606</v>
      </c>
      <c r="F344" s="214" t="s">
        <v>607</v>
      </c>
      <c r="G344" s="201"/>
      <c r="H344" s="201"/>
      <c r="I344" s="204"/>
      <c r="J344" s="215">
        <f>BK344</f>
        <v>0</v>
      </c>
      <c r="K344" s="201"/>
      <c r="L344" s="206"/>
      <c r="M344" s="207"/>
      <c r="N344" s="208"/>
      <c r="O344" s="208"/>
      <c r="P344" s="209">
        <f>SUM(P345:P350)</f>
        <v>0</v>
      </c>
      <c r="Q344" s="208"/>
      <c r="R344" s="209">
        <f>SUM(R345:R350)</f>
        <v>0</v>
      </c>
      <c r="S344" s="208"/>
      <c r="T344" s="210">
        <f>SUM(T345:T350)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1" t="s">
        <v>155</v>
      </c>
      <c r="AT344" s="212" t="s">
        <v>72</v>
      </c>
      <c r="AU344" s="212" t="s">
        <v>81</v>
      </c>
      <c r="AY344" s="211" t="s">
        <v>128</v>
      </c>
      <c r="BK344" s="213">
        <f>SUM(BK345:BK350)</f>
        <v>0</v>
      </c>
    </row>
    <row r="345" s="2" customFormat="1" ht="16.5" customHeight="1">
      <c r="A345" s="36"/>
      <c r="B345" s="37"/>
      <c r="C345" s="216" t="s">
        <v>608</v>
      </c>
      <c r="D345" s="216" t="s">
        <v>130</v>
      </c>
      <c r="E345" s="217" t="s">
        <v>609</v>
      </c>
      <c r="F345" s="218" t="s">
        <v>610</v>
      </c>
      <c r="G345" s="219" t="s">
        <v>611</v>
      </c>
      <c r="H345" s="220">
        <v>1</v>
      </c>
      <c r="I345" s="221"/>
      <c r="J345" s="222">
        <f>ROUND(I345*H345,2)</f>
        <v>0</v>
      </c>
      <c r="K345" s="218" t="s">
        <v>134</v>
      </c>
      <c r="L345" s="42"/>
      <c r="M345" s="223" t="s">
        <v>1</v>
      </c>
      <c r="N345" s="224" t="s">
        <v>38</v>
      </c>
      <c r="O345" s="89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27" t="s">
        <v>612</v>
      </c>
      <c r="AT345" s="227" t="s">
        <v>130</v>
      </c>
      <c r="AU345" s="227" t="s">
        <v>83</v>
      </c>
      <c r="AY345" s="15" t="s">
        <v>128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5" t="s">
        <v>81</v>
      </c>
      <c r="BK345" s="228">
        <f>ROUND(I345*H345,2)</f>
        <v>0</v>
      </c>
      <c r="BL345" s="15" t="s">
        <v>612</v>
      </c>
      <c r="BM345" s="227" t="s">
        <v>613</v>
      </c>
    </row>
    <row r="346" s="2" customFormat="1" ht="16.5" customHeight="1">
      <c r="A346" s="36"/>
      <c r="B346" s="37"/>
      <c r="C346" s="216" t="s">
        <v>614</v>
      </c>
      <c r="D346" s="216" t="s">
        <v>130</v>
      </c>
      <c r="E346" s="217" t="s">
        <v>615</v>
      </c>
      <c r="F346" s="218" t="s">
        <v>616</v>
      </c>
      <c r="G346" s="219" t="s">
        <v>611</v>
      </c>
      <c r="H346" s="220">
        <v>1</v>
      </c>
      <c r="I346" s="221"/>
      <c r="J346" s="222">
        <f>ROUND(I346*H346,2)</f>
        <v>0</v>
      </c>
      <c r="K346" s="218" t="s">
        <v>134</v>
      </c>
      <c r="L346" s="42"/>
      <c r="M346" s="223" t="s">
        <v>1</v>
      </c>
      <c r="N346" s="224" t="s">
        <v>38</v>
      </c>
      <c r="O346" s="89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27" t="s">
        <v>612</v>
      </c>
      <c r="AT346" s="227" t="s">
        <v>130</v>
      </c>
      <c r="AU346" s="227" t="s">
        <v>83</v>
      </c>
      <c r="AY346" s="15" t="s">
        <v>128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5" t="s">
        <v>81</v>
      </c>
      <c r="BK346" s="228">
        <f>ROUND(I346*H346,2)</f>
        <v>0</v>
      </c>
      <c r="BL346" s="15" t="s">
        <v>612</v>
      </c>
      <c r="BM346" s="227" t="s">
        <v>617</v>
      </c>
    </row>
    <row r="347" s="2" customFormat="1" ht="21.75" customHeight="1">
      <c r="A347" s="36"/>
      <c r="B347" s="37"/>
      <c r="C347" s="216" t="s">
        <v>618</v>
      </c>
      <c r="D347" s="216" t="s">
        <v>130</v>
      </c>
      <c r="E347" s="217" t="s">
        <v>619</v>
      </c>
      <c r="F347" s="218" t="s">
        <v>620</v>
      </c>
      <c r="G347" s="219" t="s">
        <v>611</v>
      </c>
      <c r="H347" s="220">
        <v>1</v>
      </c>
      <c r="I347" s="221"/>
      <c r="J347" s="222">
        <f>ROUND(I347*H347,2)</f>
        <v>0</v>
      </c>
      <c r="K347" s="218" t="s">
        <v>134</v>
      </c>
      <c r="L347" s="42"/>
      <c r="M347" s="223" t="s">
        <v>1</v>
      </c>
      <c r="N347" s="224" t="s">
        <v>38</v>
      </c>
      <c r="O347" s="89"/>
      <c r="P347" s="225">
        <f>O347*H347</f>
        <v>0</v>
      </c>
      <c r="Q347" s="225">
        <v>0</v>
      </c>
      <c r="R347" s="225">
        <f>Q347*H347</f>
        <v>0</v>
      </c>
      <c r="S347" s="225">
        <v>0</v>
      </c>
      <c r="T347" s="226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27" t="s">
        <v>612</v>
      </c>
      <c r="AT347" s="227" t="s">
        <v>130</v>
      </c>
      <c r="AU347" s="227" t="s">
        <v>83</v>
      </c>
      <c r="AY347" s="15" t="s">
        <v>128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5" t="s">
        <v>81</v>
      </c>
      <c r="BK347" s="228">
        <f>ROUND(I347*H347,2)</f>
        <v>0</v>
      </c>
      <c r="BL347" s="15" t="s">
        <v>612</v>
      </c>
      <c r="BM347" s="227" t="s">
        <v>621</v>
      </c>
    </row>
    <row r="348" s="2" customFormat="1" ht="21.75" customHeight="1">
      <c r="A348" s="36"/>
      <c r="B348" s="37"/>
      <c r="C348" s="216" t="s">
        <v>622</v>
      </c>
      <c r="D348" s="216" t="s">
        <v>130</v>
      </c>
      <c r="E348" s="217" t="s">
        <v>623</v>
      </c>
      <c r="F348" s="218" t="s">
        <v>624</v>
      </c>
      <c r="G348" s="219" t="s">
        <v>611</v>
      </c>
      <c r="H348" s="220">
        <v>1</v>
      </c>
      <c r="I348" s="221"/>
      <c r="J348" s="222">
        <f>ROUND(I348*H348,2)</f>
        <v>0</v>
      </c>
      <c r="K348" s="218" t="s">
        <v>134</v>
      </c>
      <c r="L348" s="42"/>
      <c r="M348" s="223" t="s">
        <v>1</v>
      </c>
      <c r="N348" s="224" t="s">
        <v>38</v>
      </c>
      <c r="O348" s="89"/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27" t="s">
        <v>612</v>
      </c>
      <c r="AT348" s="227" t="s">
        <v>130</v>
      </c>
      <c r="AU348" s="227" t="s">
        <v>83</v>
      </c>
      <c r="AY348" s="15" t="s">
        <v>128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5" t="s">
        <v>81</v>
      </c>
      <c r="BK348" s="228">
        <f>ROUND(I348*H348,2)</f>
        <v>0</v>
      </c>
      <c r="BL348" s="15" t="s">
        <v>612</v>
      </c>
      <c r="BM348" s="227" t="s">
        <v>625</v>
      </c>
    </row>
    <row r="349" s="2" customFormat="1" ht="24.15" customHeight="1">
      <c r="A349" s="36"/>
      <c r="B349" s="37"/>
      <c r="C349" s="216" t="s">
        <v>626</v>
      </c>
      <c r="D349" s="216" t="s">
        <v>130</v>
      </c>
      <c r="E349" s="217" t="s">
        <v>627</v>
      </c>
      <c r="F349" s="218" t="s">
        <v>628</v>
      </c>
      <c r="G349" s="219" t="s">
        <v>611</v>
      </c>
      <c r="H349" s="220">
        <v>1</v>
      </c>
      <c r="I349" s="221"/>
      <c r="J349" s="222">
        <f>ROUND(I349*H349,2)</f>
        <v>0</v>
      </c>
      <c r="K349" s="218" t="s">
        <v>134</v>
      </c>
      <c r="L349" s="42"/>
      <c r="M349" s="223" t="s">
        <v>1</v>
      </c>
      <c r="N349" s="224" t="s">
        <v>38</v>
      </c>
      <c r="O349" s="89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27" t="s">
        <v>612</v>
      </c>
      <c r="AT349" s="227" t="s">
        <v>130</v>
      </c>
      <c r="AU349" s="227" t="s">
        <v>83</v>
      </c>
      <c r="AY349" s="15" t="s">
        <v>128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5" t="s">
        <v>81</v>
      </c>
      <c r="BK349" s="228">
        <f>ROUND(I349*H349,2)</f>
        <v>0</v>
      </c>
      <c r="BL349" s="15" t="s">
        <v>612</v>
      </c>
      <c r="BM349" s="227" t="s">
        <v>629</v>
      </c>
    </row>
    <row r="350" s="2" customFormat="1" ht="16.5" customHeight="1">
      <c r="A350" s="36"/>
      <c r="B350" s="37"/>
      <c r="C350" s="216" t="s">
        <v>630</v>
      </c>
      <c r="D350" s="216" t="s">
        <v>130</v>
      </c>
      <c r="E350" s="217" t="s">
        <v>631</v>
      </c>
      <c r="F350" s="218" t="s">
        <v>632</v>
      </c>
      <c r="G350" s="219" t="s">
        <v>611</v>
      </c>
      <c r="H350" s="220">
        <v>1</v>
      </c>
      <c r="I350" s="221"/>
      <c r="J350" s="222">
        <f>ROUND(I350*H350,2)</f>
        <v>0</v>
      </c>
      <c r="K350" s="218" t="s">
        <v>134</v>
      </c>
      <c r="L350" s="42"/>
      <c r="M350" s="223" t="s">
        <v>1</v>
      </c>
      <c r="N350" s="224" t="s">
        <v>38</v>
      </c>
      <c r="O350" s="89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27" t="s">
        <v>612</v>
      </c>
      <c r="AT350" s="227" t="s">
        <v>130</v>
      </c>
      <c r="AU350" s="227" t="s">
        <v>83</v>
      </c>
      <c r="AY350" s="15" t="s">
        <v>128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5" t="s">
        <v>81</v>
      </c>
      <c r="BK350" s="228">
        <f>ROUND(I350*H350,2)</f>
        <v>0</v>
      </c>
      <c r="BL350" s="15" t="s">
        <v>612</v>
      </c>
      <c r="BM350" s="227" t="s">
        <v>633</v>
      </c>
    </row>
    <row r="351" s="12" customFormat="1" ht="22.8" customHeight="1">
      <c r="A351" s="12"/>
      <c r="B351" s="200"/>
      <c r="C351" s="201"/>
      <c r="D351" s="202" t="s">
        <v>72</v>
      </c>
      <c r="E351" s="214" t="s">
        <v>634</v>
      </c>
      <c r="F351" s="214" t="s">
        <v>635</v>
      </c>
      <c r="G351" s="201"/>
      <c r="H351" s="201"/>
      <c r="I351" s="204"/>
      <c r="J351" s="215">
        <f>BK351</f>
        <v>0</v>
      </c>
      <c r="K351" s="201"/>
      <c r="L351" s="206"/>
      <c r="M351" s="207"/>
      <c r="N351" s="208"/>
      <c r="O351" s="208"/>
      <c r="P351" s="209">
        <f>SUM(P352:P353)</f>
        <v>0</v>
      </c>
      <c r="Q351" s="208"/>
      <c r="R351" s="209">
        <f>SUM(R352:R353)</f>
        <v>0</v>
      </c>
      <c r="S351" s="208"/>
      <c r="T351" s="210">
        <f>SUM(T352:T353)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1" t="s">
        <v>155</v>
      </c>
      <c r="AT351" s="212" t="s">
        <v>72</v>
      </c>
      <c r="AU351" s="212" t="s">
        <v>81</v>
      </c>
      <c r="AY351" s="211" t="s">
        <v>128</v>
      </c>
      <c r="BK351" s="213">
        <f>SUM(BK352:BK353)</f>
        <v>0</v>
      </c>
    </row>
    <row r="352" s="2" customFormat="1" ht="16.5" customHeight="1">
      <c r="A352" s="36"/>
      <c r="B352" s="37"/>
      <c r="C352" s="216" t="s">
        <v>636</v>
      </c>
      <c r="D352" s="216" t="s">
        <v>130</v>
      </c>
      <c r="E352" s="217" t="s">
        <v>637</v>
      </c>
      <c r="F352" s="218" t="s">
        <v>638</v>
      </c>
      <c r="G352" s="219" t="s">
        <v>611</v>
      </c>
      <c r="H352" s="220">
        <v>1</v>
      </c>
      <c r="I352" s="221"/>
      <c r="J352" s="222">
        <f>ROUND(I352*H352,2)</f>
        <v>0</v>
      </c>
      <c r="K352" s="218" t="s">
        <v>134</v>
      </c>
      <c r="L352" s="42"/>
      <c r="M352" s="223" t="s">
        <v>1</v>
      </c>
      <c r="N352" s="224" t="s">
        <v>38</v>
      </c>
      <c r="O352" s="89"/>
      <c r="P352" s="225">
        <f>O352*H352</f>
        <v>0</v>
      </c>
      <c r="Q352" s="225">
        <v>0</v>
      </c>
      <c r="R352" s="225">
        <f>Q352*H352</f>
        <v>0</v>
      </c>
      <c r="S352" s="225">
        <v>0</v>
      </c>
      <c r="T352" s="226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27" t="s">
        <v>612</v>
      </c>
      <c r="AT352" s="227" t="s">
        <v>130</v>
      </c>
      <c r="AU352" s="227" t="s">
        <v>83</v>
      </c>
      <c r="AY352" s="15" t="s">
        <v>128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5" t="s">
        <v>81</v>
      </c>
      <c r="BK352" s="228">
        <f>ROUND(I352*H352,2)</f>
        <v>0</v>
      </c>
      <c r="BL352" s="15" t="s">
        <v>612</v>
      </c>
      <c r="BM352" s="227" t="s">
        <v>639</v>
      </c>
    </row>
    <row r="353" s="2" customFormat="1" ht="16.5" customHeight="1">
      <c r="A353" s="36"/>
      <c r="B353" s="37"/>
      <c r="C353" s="216" t="s">
        <v>640</v>
      </c>
      <c r="D353" s="216" t="s">
        <v>130</v>
      </c>
      <c r="E353" s="217" t="s">
        <v>641</v>
      </c>
      <c r="F353" s="218" t="s">
        <v>642</v>
      </c>
      <c r="G353" s="219" t="s">
        <v>322</v>
      </c>
      <c r="H353" s="220">
        <v>1</v>
      </c>
      <c r="I353" s="221"/>
      <c r="J353" s="222">
        <f>ROUND(I353*H353,2)</f>
        <v>0</v>
      </c>
      <c r="K353" s="218" t="s">
        <v>134</v>
      </c>
      <c r="L353" s="42"/>
      <c r="M353" s="223" t="s">
        <v>1</v>
      </c>
      <c r="N353" s="224" t="s">
        <v>38</v>
      </c>
      <c r="O353" s="89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27" t="s">
        <v>612</v>
      </c>
      <c r="AT353" s="227" t="s">
        <v>130</v>
      </c>
      <c r="AU353" s="227" t="s">
        <v>83</v>
      </c>
      <c r="AY353" s="15" t="s">
        <v>128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5" t="s">
        <v>81</v>
      </c>
      <c r="BK353" s="228">
        <f>ROUND(I353*H353,2)</f>
        <v>0</v>
      </c>
      <c r="BL353" s="15" t="s">
        <v>612</v>
      </c>
      <c r="BM353" s="227" t="s">
        <v>643</v>
      </c>
    </row>
    <row r="354" s="12" customFormat="1" ht="22.8" customHeight="1">
      <c r="A354" s="12"/>
      <c r="B354" s="200"/>
      <c r="C354" s="201"/>
      <c r="D354" s="202" t="s">
        <v>72</v>
      </c>
      <c r="E354" s="214" t="s">
        <v>644</v>
      </c>
      <c r="F354" s="214" t="s">
        <v>645</v>
      </c>
      <c r="G354" s="201"/>
      <c r="H354" s="201"/>
      <c r="I354" s="204"/>
      <c r="J354" s="215">
        <f>BK354</f>
        <v>0</v>
      </c>
      <c r="K354" s="201"/>
      <c r="L354" s="206"/>
      <c r="M354" s="207"/>
      <c r="N354" s="208"/>
      <c r="O354" s="208"/>
      <c r="P354" s="209">
        <f>P355</f>
        <v>0</v>
      </c>
      <c r="Q354" s="208"/>
      <c r="R354" s="209">
        <f>R355</f>
        <v>0</v>
      </c>
      <c r="S354" s="208"/>
      <c r="T354" s="210">
        <f>T355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1" t="s">
        <v>155</v>
      </c>
      <c r="AT354" s="212" t="s">
        <v>72</v>
      </c>
      <c r="AU354" s="212" t="s">
        <v>81</v>
      </c>
      <c r="AY354" s="211" t="s">
        <v>128</v>
      </c>
      <c r="BK354" s="213">
        <f>BK355</f>
        <v>0</v>
      </c>
    </row>
    <row r="355" s="2" customFormat="1" ht="16.5" customHeight="1">
      <c r="A355" s="36"/>
      <c r="B355" s="37"/>
      <c r="C355" s="216" t="s">
        <v>646</v>
      </c>
      <c r="D355" s="216" t="s">
        <v>130</v>
      </c>
      <c r="E355" s="217" t="s">
        <v>647</v>
      </c>
      <c r="F355" s="218" t="s">
        <v>648</v>
      </c>
      <c r="G355" s="219" t="s">
        <v>611</v>
      </c>
      <c r="H355" s="220">
        <v>6</v>
      </c>
      <c r="I355" s="221"/>
      <c r="J355" s="222">
        <f>ROUND(I355*H355,2)</f>
        <v>0</v>
      </c>
      <c r="K355" s="218" t="s">
        <v>134</v>
      </c>
      <c r="L355" s="42"/>
      <c r="M355" s="223" t="s">
        <v>1</v>
      </c>
      <c r="N355" s="224" t="s">
        <v>38</v>
      </c>
      <c r="O355" s="89"/>
      <c r="P355" s="225">
        <f>O355*H355</f>
        <v>0</v>
      </c>
      <c r="Q355" s="225">
        <v>0</v>
      </c>
      <c r="R355" s="225">
        <f>Q355*H355</f>
        <v>0</v>
      </c>
      <c r="S355" s="225">
        <v>0</v>
      </c>
      <c r="T355" s="226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27" t="s">
        <v>612</v>
      </c>
      <c r="AT355" s="227" t="s">
        <v>130</v>
      </c>
      <c r="AU355" s="227" t="s">
        <v>83</v>
      </c>
      <c r="AY355" s="15" t="s">
        <v>128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5" t="s">
        <v>81</v>
      </c>
      <c r="BK355" s="228">
        <f>ROUND(I355*H355,2)</f>
        <v>0</v>
      </c>
      <c r="BL355" s="15" t="s">
        <v>612</v>
      </c>
      <c r="BM355" s="227" t="s">
        <v>649</v>
      </c>
    </row>
    <row r="356" s="12" customFormat="1" ht="22.8" customHeight="1">
      <c r="A356" s="12"/>
      <c r="B356" s="200"/>
      <c r="C356" s="201"/>
      <c r="D356" s="202" t="s">
        <v>72</v>
      </c>
      <c r="E356" s="214" t="s">
        <v>650</v>
      </c>
      <c r="F356" s="214" t="s">
        <v>651</v>
      </c>
      <c r="G356" s="201"/>
      <c r="H356" s="201"/>
      <c r="I356" s="204"/>
      <c r="J356" s="215">
        <f>BK356</f>
        <v>0</v>
      </c>
      <c r="K356" s="201"/>
      <c r="L356" s="206"/>
      <c r="M356" s="207"/>
      <c r="N356" s="208"/>
      <c r="O356" s="208"/>
      <c r="P356" s="209">
        <f>P357</f>
        <v>0</v>
      </c>
      <c r="Q356" s="208"/>
      <c r="R356" s="209">
        <f>R357</f>
        <v>0</v>
      </c>
      <c r="S356" s="208"/>
      <c r="T356" s="210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1" t="s">
        <v>155</v>
      </c>
      <c r="AT356" s="212" t="s">
        <v>72</v>
      </c>
      <c r="AU356" s="212" t="s">
        <v>81</v>
      </c>
      <c r="AY356" s="211" t="s">
        <v>128</v>
      </c>
      <c r="BK356" s="213">
        <f>BK357</f>
        <v>0</v>
      </c>
    </row>
    <row r="357" s="2" customFormat="1" ht="16.5" customHeight="1">
      <c r="A357" s="36"/>
      <c r="B357" s="37"/>
      <c r="C357" s="216" t="s">
        <v>652</v>
      </c>
      <c r="D357" s="216" t="s">
        <v>130</v>
      </c>
      <c r="E357" s="217" t="s">
        <v>653</v>
      </c>
      <c r="F357" s="218" t="s">
        <v>654</v>
      </c>
      <c r="G357" s="219" t="s">
        <v>611</v>
      </c>
      <c r="H357" s="220">
        <v>1</v>
      </c>
      <c r="I357" s="221"/>
      <c r="J357" s="222">
        <f>ROUND(I357*H357,2)</f>
        <v>0</v>
      </c>
      <c r="K357" s="218" t="s">
        <v>134</v>
      </c>
      <c r="L357" s="42"/>
      <c r="M357" s="223" t="s">
        <v>1</v>
      </c>
      <c r="N357" s="224" t="s">
        <v>38</v>
      </c>
      <c r="O357" s="89"/>
      <c r="P357" s="225">
        <f>O357*H357</f>
        <v>0</v>
      </c>
      <c r="Q357" s="225">
        <v>0</v>
      </c>
      <c r="R357" s="225">
        <f>Q357*H357</f>
        <v>0</v>
      </c>
      <c r="S357" s="225">
        <v>0</v>
      </c>
      <c r="T357" s="226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27" t="s">
        <v>612</v>
      </c>
      <c r="AT357" s="227" t="s">
        <v>130</v>
      </c>
      <c r="AU357" s="227" t="s">
        <v>83</v>
      </c>
      <c r="AY357" s="15" t="s">
        <v>128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5" t="s">
        <v>81</v>
      </c>
      <c r="BK357" s="228">
        <f>ROUND(I357*H357,2)</f>
        <v>0</v>
      </c>
      <c r="BL357" s="15" t="s">
        <v>612</v>
      </c>
      <c r="BM357" s="227" t="s">
        <v>655</v>
      </c>
    </row>
    <row r="358" s="12" customFormat="1" ht="22.8" customHeight="1">
      <c r="A358" s="12"/>
      <c r="B358" s="200"/>
      <c r="C358" s="201"/>
      <c r="D358" s="202" t="s">
        <v>72</v>
      </c>
      <c r="E358" s="214" t="s">
        <v>656</v>
      </c>
      <c r="F358" s="214" t="s">
        <v>657</v>
      </c>
      <c r="G358" s="201"/>
      <c r="H358" s="201"/>
      <c r="I358" s="204"/>
      <c r="J358" s="215">
        <f>BK358</f>
        <v>0</v>
      </c>
      <c r="K358" s="201"/>
      <c r="L358" s="206"/>
      <c r="M358" s="207"/>
      <c r="N358" s="208"/>
      <c r="O358" s="208"/>
      <c r="P358" s="209">
        <f>SUM(P359:P360)</f>
        <v>0</v>
      </c>
      <c r="Q358" s="208"/>
      <c r="R358" s="209">
        <f>SUM(R359:R360)</f>
        <v>0</v>
      </c>
      <c r="S358" s="208"/>
      <c r="T358" s="210">
        <f>SUM(T359:T360)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1" t="s">
        <v>155</v>
      </c>
      <c r="AT358" s="212" t="s">
        <v>72</v>
      </c>
      <c r="AU358" s="212" t="s">
        <v>81</v>
      </c>
      <c r="AY358" s="211" t="s">
        <v>128</v>
      </c>
      <c r="BK358" s="213">
        <f>SUM(BK359:BK360)</f>
        <v>0</v>
      </c>
    </row>
    <row r="359" s="2" customFormat="1" ht="16.5" customHeight="1">
      <c r="A359" s="36"/>
      <c r="B359" s="37"/>
      <c r="C359" s="216" t="s">
        <v>658</v>
      </c>
      <c r="D359" s="216" t="s">
        <v>130</v>
      </c>
      <c r="E359" s="217" t="s">
        <v>659</v>
      </c>
      <c r="F359" s="218" t="s">
        <v>660</v>
      </c>
      <c r="G359" s="219" t="s">
        <v>661</v>
      </c>
      <c r="H359" s="220">
        <v>1</v>
      </c>
      <c r="I359" s="221"/>
      <c r="J359" s="222">
        <f>ROUND(I359*H359,2)</f>
        <v>0</v>
      </c>
      <c r="K359" s="218" t="s">
        <v>134</v>
      </c>
      <c r="L359" s="42"/>
      <c r="M359" s="223" t="s">
        <v>1</v>
      </c>
      <c r="N359" s="224" t="s">
        <v>38</v>
      </c>
      <c r="O359" s="89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27" t="s">
        <v>612</v>
      </c>
      <c r="AT359" s="227" t="s">
        <v>130</v>
      </c>
      <c r="AU359" s="227" t="s">
        <v>83</v>
      </c>
      <c r="AY359" s="15" t="s">
        <v>128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5" t="s">
        <v>81</v>
      </c>
      <c r="BK359" s="228">
        <f>ROUND(I359*H359,2)</f>
        <v>0</v>
      </c>
      <c r="BL359" s="15" t="s">
        <v>612</v>
      </c>
      <c r="BM359" s="227" t="s">
        <v>662</v>
      </c>
    </row>
    <row r="360" s="2" customFormat="1">
      <c r="A360" s="36"/>
      <c r="B360" s="37"/>
      <c r="C360" s="38"/>
      <c r="D360" s="231" t="s">
        <v>143</v>
      </c>
      <c r="E360" s="38"/>
      <c r="F360" s="241" t="s">
        <v>663</v>
      </c>
      <c r="G360" s="38"/>
      <c r="H360" s="38"/>
      <c r="I360" s="242"/>
      <c r="J360" s="38"/>
      <c r="K360" s="38"/>
      <c r="L360" s="42"/>
      <c r="M360" s="243"/>
      <c r="N360" s="244"/>
      <c r="O360" s="89"/>
      <c r="P360" s="89"/>
      <c r="Q360" s="89"/>
      <c r="R360" s="89"/>
      <c r="S360" s="89"/>
      <c r="T360" s="90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5" t="s">
        <v>143</v>
      </c>
      <c r="AU360" s="15" t="s">
        <v>83</v>
      </c>
    </row>
    <row r="361" s="12" customFormat="1" ht="22.8" customHeight="1">
      <c r="A361" s="12"/>
      <c r="B361" s="200"/>
      <c r="C361" s="201"/>
      <c r="D361" s="202" t="s">
        <v>72</v>
      </c>
      <c r="E361" s="214" t="s">
        <v>664</v>
      </c>
      <c r="F361" s="214" t="s">
        <v>665</v>
      </c>
      <c r="G361" s="201"/>
      <c r="H361" s="201"/>
      <c r="I361" s="204"/>
      <c r="J361" s="215">
        <f>BK361</f>
        <v>0</v>
      </c>
      <c r="K361" s="201"/>
      <c r="L361" s="206"/>
      <c r="M361" s="207"/>
      <c r="N361" s="208"/>
      <c r="O361" s="208"/>
      <c r="P361" s="209">
        <f>P362</f>
        <v>0</v>
      </c>
      <c r="Q361" s="208"/>
      <c r="R361" s="209">
        <f>R362</f>
        <v>0</v>
      </c>
      <c r="S361" s="208"/>
      <c r="T361" s="210">
        <f>T362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1" t="s">
        <v>155</v>
      </c>
      <c r="AT361" s="212" t="s">
        <v>72</v>
      </c>
      <c r="AU361" s="212" t="s">
        <v>81</v>
      </c>
      <c r="AY361" s="211" t="s">
        <v>128</v>
      </c>
      <c r="BK361" s="213">
        <f>BK362</f>
        <v>0</v>
      </c>
    </row>
    <row r="362" s="2" customFormat="1" ht="21.75" customHeight="1">
      <c r="A362" s="36"/>
      <c r="B362" s="37"/>
      <c r="C362" s="216" t="s">
        <v>666</v>
      </c>
      <c r="D362" s="216" t="s">
        <v>130</v>
      </c>
      <c r="E362" s="217" t="s">
        <v>667</v>
      </c>
      <c r="F362" s="218" t="s">
        <v>668</v>
      </c>
      <c r="G362" s="219" t="s">
        <v>611</v>
      </c>
      <c r="H362" s="220">
        <v>1</v>
      </c>
      <c r="I362" s="221"/>
      <c r="J362" s="222">
        <f>ROUND(I362*H362,2)</f>
        <v>0</v>
      </c>
      <c r="K362" s="218" t="s">
        <v>134</v>
      </c>
      <c r="L362" s="42"/>
      <c r="M362" s="255" t="s">
        <v>1</v>
      </c>
      <c r="N362" s="256" t="s">
        <v>38</v>
      </c>
      <c r="O362" s="257"/>
      <c r="P362" s="258">
        <f>O362*H362</f>
        <v>0</v>
      </c>
      <c r="Q362" s="258">
        <v>0</v>
      </c>
      <c r="R362" s="258">
        <f>Q362*H362</f>
        <v>0</v>
      </c>
      <c r="S362" s="258">
        <v>0</v>
      </c>
      <c r="T362" s="259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27" t="s">
        <v>612</v>
      </c>
      <c r="AT362" s="227" t="s">
        <v>130</v>
      </c>
      <c r="AU362" s="227" t="s">
        <v>83</v>
      </c>
      <c r="AY362" s="15" t="s">
        <v>128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5" t="s">
        <v>81</v>
      </c>
      <c r="BK362" s="228">
        <f>ROUND(I362*H362,2)</f>
        <v>0</v>
      </c>
      <c r="BL362" s="15" t="s">
        <v>612</v>
      </c>
      <c r="BM362" s="227" t="s">
        <v>669</v>
      </c>
    </row>
    <row r="363" s="2" customFormat="1" ht="6.96" customHeight="1">
      <c r="A363" s="36"/>
      <c r="B363" s="64"/>
      <c r="C363" s="65"/>
      <c r="D363" s="65"/>
      <c r="E363" s="65"/>
      <c r="F363" s="65"/>
      <c r="G363" s="65"/>
      <c r="H363" s="65"/>
      <c r="I363" s="65"/>
      <c r="J363" s="65"/>
      <c r="K363" s="65"/>
      <c r="L363" s="42"/>
      <c r="M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</row>
  </sheetData>
  <sheetProtection sheet="1" autoFilter="0" formatColumns="0" formatRows="0" objects="1" scenarios="1" spinCount="100000" saltValue="l10V4DzsYyc+pr3T3eYxgJKBE6HHWGDxrPK1XtJDWoYSqRF60HfhYPXWXu5dur66jH3+a5qpHkefZdWewAjjoA==" hashValue="ayIGvVDo00a5UVXuZ77RsWJHq68cEIknC+3Si57DbDqLJo6w+Et8c27nmgZ7pBmORLKlbLZFsdJHTqYs3rbZlg==" algorithmName="SHA-512" password="CC35"/>
  <autoFilter ref="C133:K362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87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Tchořovice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88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670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20. 2. 2023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ROUND(J132,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ROUND((SUM(BE132:BE250)),  2)</f>
        <v>0</v>
      </c>
      <c r="G33" s="36"/>
      <c r="H33" s="36"/>
      <c r="I33" s="153">
        <v>0.20999999999999999</v>
      </c>
      <c r="J33" s="152">
        <f>ROUND(((SUM(BE132:BE250))*I33),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ROUND((SUM(BF132:BF250)),  2)</f>
        <v>0</v>
      </c>
      <c r="G34" s="36"/>
      <c r="H34" s="36"/>
      <c r="I34" s="153">
        <v>0.12</v>
      </c>
      <c r="J34" s="152">
        <f>ROUND(((SUM(BF132:BF250))*I34),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ROUND((SUM(BG132:BG250)),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ROUND((SUM(BH132:BH250)),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ROUND((SUM(BI132:BI250)),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Tchořovice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202302082 - SO 02 - PC 6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20. 2. 2023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91</v>
      </c>
      <c r="D94" s="174"/>
      <c r="E94" s="174"/>
      <c r="F94" s="174"/>
      <c r="G94" s="174"/>
      <c r="H94" s="174"/>
      <c r="I94" s="174"/>
      <c r="J94" s="175" t="s">
        <v>92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93</v>
      </c>
      <c r="D96" s="38"/>
      <c r="E96" s="38"/>
      <c r="F96" s="38"/>
      <c r="G96" s="38"/>
      <c r="H96" s="38"/>
      <c r="I96" s="38"/>
      <c r="J96" s="108">
        <f>J132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94</v>
      </c>
    </row>
    <row r="97" s="9" customFormat="1" ht="24.96" customHeight="1">
      <c r="A97" s="9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J133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96</v>
      </c>
      <c r="E98" s="186"/>
      <c r="F98" s="186"/>
      <c r="G98" s="186"/>
      <c r="H98" s="186"/>
      <c r="I98" s="186"/>
      <c r="J98" s="187">
        <f>J134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97</v>
      </c>
      <c r="E99" s="186"/>
      <c r="F99" s="186"/>
      <c r="G99" s="186"/>
      <c r="H99" s="186"/>
      <c r="I99" s="186"/>
      <c r="J99" s="187">
        <f>J160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98</v>
      </c>
      <c r="E100" s="186"/>
      <c r="F100" s="186"/>
      <c r="G100" s="186"/>
      <c r="H100" s="186"/>
      <c r="I100" s="186"/>
      <c r="J100" s="187">
        <f>J165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99</v>
      </c>
      <c r="E101" s="186"/>
      <c r="F101" s="186"/>
      <c r="G101" s="186"/>
      <c r="H101" s="186"/>
      <c r="I101" s="186"/>
      <c r="J101" s="187">
        <f>J179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100</v>
      </c>
      <c r="E102" s="186"/>
      <c r="F102" s="186"/>
      <c r="G102" s="186"/>
      <c r="H102" s="186"/>
      <c r="I102" s="186"/>
      <c r="J102" s="187">
        <f>J211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101</v>
      </c>
      <c r="E103" s="186"/>
      <c r="F103" s="186"/>
      <c r="G103" s="186"/>
      <c r="H103" s="186"/>
      <c r="I103" s="186"/>
      <c r="J103" s="187">
        <f>J213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102</v>
      </c>
      <c r="E104" s="186"/>
      <c r="F104" s="186"/>
      <c r="G104" s="186"/>
      <c r="H104" s="186"/>
      <c r="I104" s="186"/>
      <c r="J104" s="187">
        <f>J227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103</v>
      </c>
      <c r="E105" s="186"/>
      <c r="F105" s="186"/>
      <c r="G105" s="186"/>
      <c r="H105" s="186"/>
      <c r="I105" s="186"/>
      <c r="J105" s="187">
        <f>J229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7"/>
      <c r="C106" s="178"/>
      <c r="D106" s="179" t="s">
        <v>106</v>
      </c>
      <c r="E106" s="180"/>
      <c r="F106" s="180"/>
      <c r="G106" s="180"/>
      <c r="H106" s="180"/>
      <c r="I106" s="180"/>
      <c r="J106" s="181">
        <f>J231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3"/>
      <c r="C107" s="184"/>
      <c r="D107" s="185" t="s">
        <v>107</v>
      </c>
      <c r="E107" s="186"/>
      <c r="F107" s="186"/>
      <c r="G107" s="186"/>
      <c r="H107" s="186"/>
      <c r="I107" s="186"/>
      <c r="J107" s="187">
        <f>J232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108</v>
      </c>
      <c r="E108" s="186"/>
      <c r="F108" s="186"/>
      <c r="G108" s="186"/>
      <c r="H108" s="186"/>
      <c r="I108" s="186"/>
      <c r="J108" s="187">
        <f>J239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109</v>
      </c>
      <c r="E109" s="186"/>
      <c r="F109" s="186"/>
      <c r="G109" s="186"/>
      <c r="H109" s="186"/>
      <c r="I109" s="186"/>
      <c r="J109" s="187">
        <f>J242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110</v>
      </c>
      <c r="E110" s="186"/>
      <c r="F110" s="186"/>
      <c r="G110" s="186"/>
      <c r="H110" s="186"/>
      <c r="I110" s="186"/>
      <c r="J110" s="187">
        <f>J244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111</v>
      </c>
      <c r="E111" s="186"/>
      <c r="F111" s="186"/>
      <c r="G111" s="186"/>
      <c r="H111" s="186"/>
      <c r="I111" s="186"/>
      <c r="J111" s="187">
        <f>J246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112</v>
      </c>
      <c r="E112" s="186"/>
      <c r="F112" s="186"/>
      <c r="G112" s="186"/>
      <c r="H112" s="186"/>
      <c r="I112" s="186"/>
      <c r="J112" s="187">
        <f>J249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8" s="2" customFormat="1" ht="6.96" customHeight="1">
      <c r="A118" s="36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4.96" customHeight="1">
      <c r="A119" s="36"/>
      <c r="B119" s="37"/>
      <c r="C119" s="21" t="s">
        <v>113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16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172" t="str">
        <f>E7</f>
        <v>Polní cesty Tchořovice</v>
      </c>
      <c r="F122" s="30"/>
      <c r="G122" s="30"/>
      <c r="H122" s="30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88</v>
      </c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8"/>
      <c r="D124" s="38"/>
      <c r="E124" s="74" t="str">
        <f>E9</f>
        <v>202302082 - SO 02 - PC 6</v>
      </c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20</v>
      </c>
      <c r="D126" s="38"/>
      <c r="E126" s="38"/>
      <c r="F126" s="25" t="str">
        <f>F12</f>
        <v xml:space="preserve"> </v>
      </c>
      <c r="G126" s="38"/>
      <c r="H126" s="38"/>
      <c r="I126" s="30" t="s">
        <v>22</v>
      </c>
      <c r="J126" s="77" t="str">
        <f>IF(J12="","",J12)</f>
        <v>20. 2. 2023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24</v>
      </c>
      <c r="D128" s="38"/>
      <c r="E128" s="38"/>
      <c r="F128" s="25" t="str">
        <f>E15</f>
        <v xml:space="preserve"> </v>
      </c>
      <c r="G128" s="38"/>
      <c r="H128" s="38"/>
      <c r="I128" s="30" t="s">
        <v>29</v>
      </c>
      <c r="J128" s="34" t="str">
        <f>E21</f>
        <v xml:space="preserve"> 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27</v>
      </c>
      <c r="D129" s="38"/>
      <c r="E129" s="38"/>
      <c r="F129" s="25" t="str">
        <f>IF(E18="","",E18)</f>
        <v>Vyplň údaj</v>
      </c>
      <c r="G129" s="38"/>
      <c r="H129" s="38"/>
      <c r="I129" s="30" t="s">
        <v>31</v>
      </c>
      <c r="J129" s="34" t="str">
        <f>E24</f>
        <v xml:space="preserve"> 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0.32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11" customFormat="1" ht="29.28" customHeight="1">
      <c r="A131" s="189"/>
      <c r="B131" s="190"/>
      <c r="C131" s="191" t="s">
        <v>114</v>
      </c>
      <c r="D131" s="192" t="s">
        <v>58</v>
      </c>
      <c r="E131" s="192" t="s">
        <v>54</v>
      </c>
      <c r="F131" s="192" t="s">
        <v>55</v>
      </c>
      <c r="G131" s="192" t="s">
        <v>115</v>
      </c>
      <c r="H131" s="192" t="s">
        <v>116</v>
      </c>
      <c r="I131" s="192" t="s">
        <v>117</v>
      </c>
      <c r="J131" s="192" t="s">
        <v>92</v>
      </c>
      <c r="K131" s="193" t="s">
        <v>118</v>
      </c>
      <c r="L131" s="194"/>
      <c r="M131" s="98" t="s">
        <v>1</v>
      </c>
      <c r="N131" s="99" t="s">
        <v>37</v>
      </c>
      <c r="O131" s="99" t="s">
        <v>119</v>
      </c>
      <c r="P131" s="99" t="s">
        <v>120</v>
      </c>
      <c r="Q131" s="99" t="s">
        <v>121</v>
      </c>
      <c r="R131" s="99" t="s">
        <v>122</v>
      </c>
      <c r="S131" s="99" t="s">
        <v>123</v>
      </c>
      <c r="T131" s="100" t="s">
        <v>124</v>
      </c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</row>
    <row r="132" s="2" customFormat="1" ht="22.8" customHeight="1">
      <c r="A132" s="36"/>
      <c r="B132" s="37"/>
      <c r="C132" s="105" t="s">
        <v>125</v>
      </c>
      <c r="D132" s="38"/>
      <c r="E132" s="38"/>
      <c r="F132" s="38"/>
      <c r="G132" s="38"/>
      <c r="H132" s="38"/>
      <c r="I132" s="38"/>
      <c r="J132" s="195">
        <f>BK132</f>
        <v>0</v>
      </c>
      <c r="K132" s="38"/>
      <c r="L132" s="42"/>
      <c r="M132" s="101"/>
      <c r="N132" s="196"/>
      <c r="O132" s="102"/>
      <c r="P132" s="197">
        <f>P133+P231</f>
        <v>0</v>
      </c>
      <c r="Q132" s="102"/>
      <c r="R132" s="197">
        <f>R133+R231</f>
        <v>2172.3952297499995</v>
      </c>
      <c r="S132" s="102"/>
      <c r="T132" s="198">
        <f>T133+T231</f>
        <v>31.475700000000003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72</v>
      </c>
      <c r="AU132" s="15" t="s">
        <v>94</v>
      </c>
      <c r="BK132" s="199">
        <f>BK133+BK231</f>
        <v>0</v>
      </c>
    </row>
    <row r="133" s="12" customFormat="1" ht="25.92" customHeight="1">
      <c r="A133" s="12"/>
      <c r="B133" s="200"/>
      <c r="C133" s="201"/>
      <c r="D133" s="202" t="s">
        <v>72</v>
      </c>
      <c r="E133" s="203" t="s">
        <v>126</v>
      </c>
      <c r="F133" s="203" t="s">
        <v>127</v>
      </c>
      <c r="G133" s="201"/>
      <c r="H133" s="201"/>
      <c r="I133" s="204"/>
      <c r="J133" s="205">
        <f>BK133</f>
        <v>0</v>
      </c>
      <c r="K133" s="201"/>
      <c r="L133" s="206"/>
      <c r="M133" s="207"/>
      <c r="N133" s="208"/>
      <c r="O133" s="208"/>
      <c r="P133" s="209">
        <f>P134+P160+P165+P179+P211+P213+P227+P229</f>
        <v>0</v>
      </c>
      <c r="Q133" s="208"/>
      <c r="R133" s="209">
        <f>R134+R160+R165+R179+R211+R213+R227+R229</f>
        <v>2172.3952297499995</v>
      </c>
      <c r="S133" s="208"/>
      <c r="T133" s="210">
        <f>T134+T160+T165+T179+T211+T213+T227+T229</f>
        <v>31.475700000000003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81</v>
      </c>
      <c r="AT133" s="212" t="s">
        <v>72</v>
      </c>
      <c r="AU133" s="212" t="s">
        <v>73</v>
      </c>
      <c r="AY133" s="211" t="s">
        <v>128</v>
      </c>
      <c r="BK133" s="213">
        <f>BK134+BK160+BK165+BK179+BK211+BK213+BK227+BK229</f>
        <v>0</v>
      </c>
    </row>
    <row r="134" s="12" customFormat="1" ht="22.8" customHeight="1">
      <c r="A134" s="12"/>
      <c r="B134" s="200"/>
      <c r="C134" s="201"/>
      <c r="D134" s="202" t="s">
        <v>72</v>
      </c>
      <c r="E134" s="214" t="s">
        <v>81</v>
      </c>
      <c r="F134" s="214" t="s">
        <v>129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SUM(P135:P159)</f>
        <v>0</v>
      </c>
      <c r="Q134" s="208"/>
      <c r="R134" s="209">
        <f>SUM(R135:R159)</f>
        <v>3.2210314999999996</v>
      </c>
      <c r="S134" s="208"/>
      <c r="T134" s="210">
        <f>SUM(T135:T159)</f>
        <v>0.19320000000000001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81</v>
      </c>
      <c r="AT134" s="212" t="s">
        <v>72</v>
      </c>
      <c r="AU134" s="212" t="s">
        <v>81</v>
      </c>
      <c r="AY134" s="211" t="s">
        <v>128</v>
      </c>
      <c r="BK134" s="213">
        <f>SUM(BK135:BK159)</f>
        <v>0</v>
      </c>
    </row>
    <row r="135" s="2" customFormat="1" ht="24.15" customHeight="1">
      <c r="A135" s="36"/>
      <c r="B135" s="37"/>
      <c r="C135" s="216" t="s">
        <v>81</v>
      </c>
      <c r="D135" s="216" t="s">
        <v>130</v>
      </c>
      <c r="E135" s="217" t="s">
        <v>131</v>
      </c>
      <c r="F135" s="218" t="s">
        <v>132</v>
      </c>
      <c r="G135" s="219" t="s">
        <v>133</v>
      </c>
      <c r="H135" s="220">
        <v>2.1000000000000001</v>
      </c>
      <c r="I135" s="221"/>
      <c r="J135" s="222">
        <f>ROUND(I135*H135,2)</f>
        <v>0</v>
      </c>
      <c r="K135" s="218" t="s">
        <v>134</v>
      </c>
      <c r="L135" s="42"/>
      <c r="M135" s="223" t="s">
        <v>1</v>
      </c>
      <c r="N135" s="224" t="s">
        <v>38</v>
      </c>
      <c r="O135" s="89"/>
      <c r="P135" s="225">
        <f>O135*H135</f>
        <v>0</v>
      </c>
      <c r="Q135" s="225">
        <v>3.0000000000000001E-05</v>
      </c>
      <c r="R135" s="225">
        <f>Q135*H135</f>
        <v>6.3E-05</v>
      </c>
      <c r="S135" s="225">
        <v>0.091999999999999998</v>
      </c>
      <c r="T135" s="226">
        <f>S135*H135</f>
        <v>0.19320000000000001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135</v>
      </c>
      <c r="AT135" s="227" t="s">
        <v>130</v>
      </c>
      <c r="AU135" s="227" t="s">
        <v>83</v>
      </c>
      <c r="AY135" s="15" t="s">
        <v>128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81</v>
      </c>
      <c r="BK135" s="228">
        <f>ROUND(I135*H135,2)</f>
        <v>0</v>
      </c>
      <c r="BL135" s="15" t="s">
        <v>135</v>
      </c>
      <c r="BM135" s="227" t="s">
        <v>671</v>
      </c>
    </row>
    <row r="136" s="13" customFormat="1">
      <c r="A136" s="13"/>
      <c r="B136" s="229"/>
      <c r="C136" s="230"/>
      <c r="D136" s="231" t="s">
        <v>137</v>
      </c>
      <c r="E136" s="232" t="s">
        <v>1</v>
      </c>
      <c r="F136" s="233" t="s">
        <v>672</v>
      </c>
      <c r="G136" s="230"/>
      <c r="H136" s="234">
        <v>2.1000000000000001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137</v>
      </c>
      <c r="AU136" s="240" t="s">
        <v>83</v>
      </c>
      <c r="AV136" s="13" t="s">
        <v>83</v>
      </c>
      <c r="AW136" s="13" t="s">
        <v>30</v>
      </c>
      <c r="AX136" s="13" t="s">
        <v>81</v>
      </c>
      <c r="AY136" s="240" t="s">
        <v>128</v>
      </c>
    </row>
    <row r="137" s="2" customFormat="1" ht="33" customHeight="1">
      <c r="A137" s="36"/>
      <c r="B137" s="37"/>
      <c r="C137" s="216" t="s">
        <v>83</v>
      </c>
      <c r="D137" s="216" t="s">
        <v>130</v>
      </c>
      <c r="E137" s="217" t="s">
        <v>139</v>
      </c>
      <c r="F137" s="218" t="s">
        <v>140</v>
      </c>
      <c r="G137" s="219" t="s">
        <v>141</v>
      </c>
      <c r="H137" s="220">
        <v>67.659999999999997</v>
      </c>
      <c r="I137" s="221"/>
      <c r="J137" s="222">
        <f>ROUND(I137*H137,2)</f>
        <v>0</v>
      </c>
      <c r="K137" s="218" t="s">
        <v>134</v>
      </c>
      <c r="L137" s="42"/>
      <c r="M137" s="223" t="s">
        <v>1</v>
      </c>
      <c r="N137" s="224" t="s">
        <v>38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135</v>
      </c>
      <c r="AT137" s="227" t="s">
        <v>130</v>
      </c>
      <c r="AU137" s="227" t="s">
        <v>83</v>
      </c>
      <c r="AY137" s="15" t="s">
        <v>128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81</v>
      </c>
      <c r="BK137" s="228">
        <f>ROUND(I137*H137,2)</f>
        <v>0</v>
      </c>
      <c r="BL137" s="15" t="s">
        <v>135</v>
      </c>
      <c r="BM137" s="227" t="s">
        <v>673</v>
      </c>
    </row>
    <row r="138" s="2" customFormat="1">
      <c r="A138" s="36"/>
      <c r="B138" s="37"/>
      <c r="C138" s="38"/>
      <c r="D138" s="231" t="s">
        <v>143</v>
      </c>
      <c r="E138" s="38"/>
      <c r="F138" s="241" t="s">
        <v>144</v>
      </c>
      <c r="G138" s="38"/>
      <c r="H138" s="38"/>
      <c r="I138" s="242"/>
      <c r="J138" s="38"/>
      <c r="K138" s="38"/>
      <c r="L138" s="42"/>
      <c r="M138" s="243"/>
      <c r="N138" s="24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143</v>
      </c>
      <c r="AU138" s="15" t="s">
        <v>83</v>
      </c>
    </row>
    <row r="139" s="2" customFormat="1" ht="33" customHeight="1">
      <c r="A139" s="36"/>
      <c r="B139" s="37"/>
      <c r="C139" s="216" t="s">
        <v>145</v>
      </c>
      <c r="D139" s="216" t="s">
        <v>130</v>
      </c>
      <c r="E139" s="217" t="s">
        <v>674</v>
      </c>
      <c r="F139" s="218" t="s">
        <v>675</v>
      </c>
      <c r="G139" s="219" t="s">
        <v>141</v>
      </c>
      <c r="H139" s="220">
        <v>367.96899999999999</v>
      </c>
      <c r="I139" s="221"/>
      <c r="J139" s="222">
        <f>ROUND(I139*H139,2)</f>
        <v>0</v>
      </c>
      <c r="K139" s="218" t="s">
        <v>134</v>
      </c>
      <c r="L139" s="42"/>
      <c r="M139" s="223" t="s">
        <v>1</v>
      </c>
      <c r="N139" s="224" t="s">
        <v>38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135</v>
      </c>
      <c r="AT139" s="227" t="s">
        <v>130</v>
      </c>
      <c r="AU139" s="227" t="s">
        <v>83</v>
      </c>
      <c r="AY139" s="15" t="s">
        <v>128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81</v>
      </c>
      <c r="BK139" s="228">
        <f>ROUND(I139*H139,2)</f>
        <v>0</v>
      </c>
      <c r="BL139" s="15" t="s">
        <v>135</v>
      </c>
      <c r="BM139" s="227" t="s">
        <v>676</v>
      </c>
    </row>
    <row r="140" s="2" customFormat="1">
      <c r="A140" s="36"/>
      <c r="B140" s="37"/>
      <c r="C140" s="38"/>
      <c r="D140" s="231" t="s">
        <v>143</v>
      </c>
      <c r="E140" s="38"/>
      <c r="F140" s="241" t="s">
        <v>157</v>
      </c>
      <c r="G140" s="38"/>
      <c r="H140" s="38"/>
      <c r="I140" s="242"/>
      <c r="J140" s="38"/>
      <c r="K140" s="38"/>
      <c r="L140" s="42"/>
      <c r="M140" s="243"/>
      <c r="N140" s="244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143</v>
      </c>
      <c r="AU140" s="15" t="s">
        <v>83</v>
      </c>
    </row>
    <row r="141" s="13" customFormat="1">
      <c r="A141" s="13"/>
      <c r="B141" s="229"/>
      <c r="C141" s="230"/>
      <c r="D141" s="231" t="s">
        <v>137</v>
      </c>
      <c r="E141" s="232" t="s">
        <v>1</v>
      </c>
      <c r="F141" s="233" t="s">
        <v>677</v>
      </c>
      <c r="G141" s="230"/>
      <c r="H141" s="234">
        <v>367.96899999999999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137</v>
      </c>
      <c r="AU141" s="240" t="s">
        <v>83</v>
      </c>
      <c r="AV141" s="13" t="s">
        <v>83</v>
      </c>
      <c r="AW141" s="13" t="s">
        <v>30</v>
      </c>
      <c r="AX141" s="13" t="s">
        <v>81</v>
      </c>
      <c r="AY141" s="240" t="s">
        <v>128</v>
      </c>
    </row>
    <row r="142" s="2" customFormat="1" ht="33" customHeight="1">
      <c r="A142" s="36"/>
      <c r="B142" s="37"/>
      <c r="C142" s="216" t="s">
        <v>135</v>
      </c>
      <c r="D142" s="216" t="s">
        <v>130</v>
      </c>
      <c r="E142" s="217" t="s">
        <v>678</v>
      </c>
      <c r="F142" s="218" t="s">
        <v>679</v>
      </c>
      <c r="G142" s="219" t="s">
        <v>141</v>
      </c>
      <c r="H142" s="220">
        <v>972.05999999999995</v>
      </c>
      <c r="I142" s="221"/>
      <c r="J142" s="222">
        <f>ROUND(I142*H142,2)</f>
        <v>0</v>
      </c>
      <c r="K142" s="218" t="s">
        <v>134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135</v>
      </c>
      <c r="AT142" s="227" t="s">
        <v>130</v>
      </c>
      <c r="AU142" s="227" t="s">
        <v>83</v>
      </c>
      <c r="AY142" s="15" t="s">
        <v>128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135</v>
      </c>
      <c r="BM142" s="227" t="s">
        <v>680</v>
      </c>
    </row>
    <row r="143" s="2" customFormat="1" ht="37.8" customHeight="1">
      <c r="A143" s="36"/>
      <c r="B143" s="37"/>
      <c r="C143" s="216" t="s">
        <v>155</v>
      </c>
      <c r="D143" s="216" t="s">
        <v>130</v>
      </c>
      <c r="E143" s="217" t="s">
        <v>172</v>
      </c>
      <c r="F143" s="218" t="s">
        <v>173</v>
      </c>
      <c r="G143" s="219" t="s">
        <v>141</v>
      </c>
      <c r="H143" s="220">
        <v>133.31</v>
      </c>
      <c r="I143" s="221"/>
      <c r="J143" s="222">
        <f>ROUND(I143*H143,2)</f>
        <v>0</v>
      </c>
      <c r="K143" s="218" t="s">
        <v>134</v>
      </c>
      <c r="L143" s="42"/>
      <c r="M143" s="223" t="s">
        <v>1</v>
      </c>
      <c r="N143" s="224" t="s">
        <v>38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135</v>
      </c>
      <c r="AT143" s="227" t="s">
        <v>130</v>
      </c>
      <c r="AU143" s="227" t="s">
        <v>83</v>
      </c>
      <c r="AY143" s="15" t="s">
        <v>128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81</v>
      </c>
      <c r="BK143" s="228">
        <f>ROUND(I143*H143,2)</f>
        <v>0</v>
      </c>
      <c r="BL143" s="15" t="s">
        <v>135</v>
      </c>
      <c r="BM143" s="227" t="s">
        <v>681</v>
      </c>
    </row>
    <row r="144" s="2" customFormat="1" ht="37.8" customHeight="1">
      <c r="A144" s="36"/>
      <c r="B144" s="37"/>
      <c r="C144" s="216" t="s">
        <v>159</v>
      </c>
      <c r="D144" s="216" t="s">
        <v>130</v>
      </c>
      <c r="E144" s="217" t="s">
        <v>682</v>
      </c>
      <c r="F144" s="218" t="s">
        <v>683</v>
      </c>
      <c r="G144" s="219" t="s">
        <v>141</v>
      </c>
      <c r="H144" s="220">
        <v>1272.3689999999999</v>
      </c>
      <c r="I144" s="221"/>
      <c r="J144" s="222">
        <f>ROUND(I144*H144,2)</f>
        <v>0</v>
      </c>
      <c r="K144" s="218" t="s">
        <v>134</v>
      </c>
      <c r="L144" s="42"/>
      <c r="M144" s="223" t="s">
        <v>1</v>
      </c>
      <c r="N144" s="224" t="s">
        <v>38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135</v>
      </c>
      <c r="AT144" s="227" t="s">
        <v>130</v>
      </c>
      <c r="AU144" s="227" t="s">
        <v>83</v>
      </c>
      <c r="AY144" s="15" t="s">
        <v>128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81</v>
      </c>
      <c r="BK144" s="228">
        <f>ROUND(I144*H144,2)</f>
        <v>0</v>
      </c>
      <c r="BL144" s="15" t="s">
        <v>135</v>
      </c>
      <c r="BM144" s="227" t="s">
        <v>684</v>
      </c>
    </row>
    <row r="145" s="13" customFormat="1">
      <c r="A145" s="13"/>
      <c r="B145" s="229"/>
      <c r="C145" s="230"/>
      <c r="D145" s="231" t="s">
        <v>137</v>
      </c>
      <c r="E145" s="232" t="s">
        <v>1</v>
      </c>
      <c r="F145" s="233" t="s">
        <v>685</v>
      </c>
      <c r="G145" s="230"/>
      <c r="H145" s="234">
        <v>1272.3689999999999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137</v>
      </c>
      <c r="AU145" s="240" t="s">
        <v>83</v>
      </c>
      <c r="AV145" s="13" t="s">
        <v>83</v>
      </c>
      <c r="AW145" s="13" t="s">
        <v>30</v>
      </c>
      <c r="AX145" s="13" t="s">
        <v>81</v>
      </c>
      <c r="AY145" s="240" t="s">
        <v>128</v>
      </c>
    </row>
    <row r="146" s="2" customFormat="1" ht="24.15" customHeight="1">
      <c r="A146" s="36"/>
      <c r="B146" s="37"/>
      <c r="C146" s="216" t="s">
        <v>165</v>
      </c>
      <c r="D146" s="216" t="s">
        <v>130</v>
      </c>
      <c r="E146" s="217" t="s">
        <v>188</v>
      </c>
      <c r="F146" s="218" t="s">
        <v>189</v>
      </c>
      <c r="G146" s="219" t="s">
        <v>141</v>
      </c>
      <c r="H146" s="220">
        <v>67.659999999999997</v>
      </c>
      <c r="I146" s="221"/>
      <c r="J146" s="222">
        <f>ROUND(I146*H146,2)</f>
        <v>0</v>
      </c>
      <c r="K146" s="218" t="s">
        <v>134</v>
      </c>
      <c r="L146" s="42"/>
      <c r="M146" s="223" t="s">
        <v>1</v>
      </c>
      <c r="N146" s="224" t="s">
        <v>38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135</v>
      </c>
      <c r="AT146" s="227" t="s">
        <v>130</v>
      </c>
      <c r="AU146" s="227" t="s">
        <v>83</v>
      </c>
      <c r="AY146" s="15" t="s">
        <v>128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135</v>
      </c>
      <c r="BM146" s="227" t="s">
        <v>686</v>
      </c>
    </row>
    <row r="147" s="2" customFormat="1" ht="16.5" customHeight="1">
      <c r="A147" s="36"/>
      <c r="B147" s="37"/>
      <c r="C147" s="216" t="s">
        <v>171</v>
      </c>
      <c r="D147" s="216" t="s">
        <v>130</v>
      </c>
      <c r="E147" s="217" t="s">
        <v>191</v>
      </c>
      <c r="F147" s="218" t="s">
        <v>192</v>
      </c>
      <c r="G147" s="219" t="s">
        <v>141</v>
      </c>
      <c r="H147" s="220">
        <v>1340.569</v>
      </c>
      <c r="I147" s="221"/>
      <c r="J147" s="222">
        <f>ROUND(I147*H147,2)</f>
        <v>0</v>
      </c>
      <c r="K147" s="218" t="s">
        <v>134</v>
      </c>
      <c r="L147" s="42"/>
      <c r="M147" s="223" t="s">
        <v>1</v>
      </c>
      <c r="N147" s="224" t="s">
        <v>38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135</v>
      </c>
      <c r="AT147" s="227" t="s">
        <v>130</v>
      </c>
      <c r="AU147" s="227" t="s">
        <v>83</v>
      </c>
      <c r="AY147" s="15" t="s">
        <v>128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81</v>
      </c>
      <c r="BK147" s="228">
        <f>ROUND(I147*H147,2)</f>
        <v>0</v>
      </c>
      <c r="BL147" s="15" t="s">
        <v>135</v>
      </c>
      <c r="BM147" s="227" t="s">
        <v>687</v>
      </c>
    </row>
    <row r="148" s="13" customFormat="1">
      <c r="A148" s="13"/>
      <c r="B148" s="229"/>
      <c r="C148" s="230"/>
      <c r="D148" s="231" t="s">
        <v>137</v>
      </c>
      <c r="E148" s="232" t="s">
        <v>1</v>
      </c>
      <c r="F148" s="233" t="s">
        <v>688</v>
      </c>
      <c r="G148" s="230"/>
      <c r="H148" s="234">
        <v>1340.569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137</v>
      </c>
      <c r="AU148" s="240" t="s">
        <v>83</v>
      </c>
      <c r="AV148" s="13" t="s">
        <v>83</v>
      </c>
      <c r="AW148" s="13" t="s">
        <v>30</v>
      </c>
      <c r="AX148" s="13" t="s">
        <v>81</v>
      </c>
      <c r="AY148" s="240" t="s">
        <v>128</v>
      </c>
    </row>
    <row r="149" s="2" customFormat="1" ht="24.15" customHeight="1">
      <c r="A149" s="36"/>
      <c r="B149" s="37"/>
      <c r="C149" s="216" t="s">
        <v>176</v>
      </c>
      <c r="D149" s="216" t="s">
        <v>130</v>
      </c>
      <c r="E149" s="217" t="s">
        <v>210</v>
      </c>
      <c r="F149" s="218" t="s">
        <v>211</v>
      </c>
      <c r="G149" s="219" t="s">
        <v>141</v>
      </c>
      <c r="H149" s="220">
        <v>220.78200000000001</v>
      </c>
      <c r="I149" s="221"/>
      <c r="J149" s="222">
        <f>ROUND(I149*H149,2)</f>
        <v>0</v>
      </c>
      <c r="K149" s="218" t="s">
        <v>134</v>
      </c>
      <c r="L149" s="42"/>
      <c r="M149" s="223" t="s">
        <v>1</v>
      </c>
      <c r="N149" s="224" t="s">
        <v>38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135</v>
      </c>
      <c r="AT149" s="227" t="s">
        <v>130</v>
      </c>
      <c r="AU149" s="227" t="s">
        <v>83</v>
      </c>
      <c r="AY149" s="15" t="s">
        <v>128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81</v>
      </c>
      <c r="BK149" s="228">
        <f>ROUND(I149*H149,2)</f>
        <v>0</v>
      </c>
      <c r="BL149" s="15" t="s">
        <v>135</v>
      </c>
      <c r="BM149" s="227" t="s">
        <v>689</v>
      </c>
    </row>
    <row r="150" s="13" customFormat="1">
      <c r="A150" s="13"/>
      <c r="B150" s="229"/>
      <c r="C150" s="230"/>
      <c r="D150" s="231" t="s">
        <v>137</v>
      </c>
      <c r="E150" s="232" t="s">
        <v>1</v>
      </c>
      <c r="F150" s="233" t="s">
        <v>690</v>
      </c>
      <c r="G150" s="230"/>
      <c r="H150" s="234">
        <v>220.78200000000001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137</v>
      </c>
      <c r="AU150" s="240" t="s">
        <v>83</v>
      </c>
      <c r="AV150" s="13" t="s">
        <v>83</v>
      </c>
      <c r="AW150" s="13" t="s">
        <v>30</v>
      </c>
      <c r="AX150" s="13" t="s">
        <v>81</v>
      </c>
      <c r="AY150" s="240" t="s">
        <v>128</v>
      </c>
    </row>
    <row r="151" s="2" customFormat="1" ht="24.15" customHeight="1">
      <c r="A151" s="36"/>
      <c r="B151" s="37"/>
      <c r="C151" s="216" t="s">
        <v>181</v>
      </c>
      <c r="D151" s="216" t="s">
        <v>130</v>
      </c>
      <c r="E151" s="217" t="s">
        <v>236</v>
      </c>
      <c r="F151" s="218" t="s">
        <v>237</v>
      </c>
      <c r="G151" s="219" t="s">
        <v>133</v>
      </c>
      <c r="H151" s="220">
        <v>1471.877</v>
      </c>
      <c r="I151" s="221"/>
      <c r="J151" s="222">
        <f>ROUND(I151*H151,2)</f>
        <v>0</v>
      </c>
      <c r="K151" s="218" t="s">
        <v>134</v>
      </c>
      <c r="L151" s="42"/>
      <c r="M151" s="223" t="s">
        <v>1</v>
      </c>
      <c r="N151" s="224" t="s">
        <v>38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135</v>
      </c>
      <c r="AT151" s="227" t="s">
        <v>130</v>
      </c>
      <c r="AU151" s="227" t="s">
        <v>83</v>
      </c>
      <c r="AY151" s="15" t="s">
        <v>128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81</v>
      </c>
      <c r="BK151" s="228">
        <f>ROUND(I151*H151,2)</f>
        <v>0</v>
      </c>
      <c r="BL151" s="15" t="s">
        <v>135</v>
      </c>
      <c r="BM151" s="227" t="s">
        <v>691</v>
      </c>
    </row>
    <row r="152" s="13" customFormat="1">
      <c r="A152" s="13"/>
      <c r="B152" s="229"/>
      <c r="C152" s="230"/>
      <c r="D152" s="231" t="s">
        <v>137</v>
      </c>
      <c r="E152" s="232" t="s">
        <v>1</v>
      </c>
      <c r="F152" s="233" t="s">
        <v>692</v>
      </c>
      <c r="G152" s="230"/>
      <c r="H152" s="234">
        <v>1471.877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137</v>
      </c>
      <c r="AU152" s="240" t="s">
        <v>83</v>
      </c>
      <c r="AV152" s="13" t="s">
        <v>83</v>
      </c>
      <c r="AW152" s="13" t="s">
        <v>30</v>
      </c>
      <c r="AX152" s="13" t="s">
        <v>81</v>
      </c>
      <c r="AY152" s="240" t="s">
        <v>128</v>
      </c>
    </row>
    <row r="153" s="2" customFormat="1" ht="16.5" customHeight="1">
      <c r="A153" s="36"/>
      <c r="B153" s="37"/>
      <c r="C153" s="216" t="s">
        <v>187</v>
      </c>
      <c r="D153" s="216" t="s">
        <v>130</v>
      </c>
      <c r="E153" s="217" t="s">
        <v>241</v>
      </c>
      <c r="F153" s="218" t="s">
        <v>242</v>
      </c>
      <c r="G153" s="219" t="s">
        <v>133</v>
      </c>
      <c r="H153" s="220">
        <v>752.09000000000003</v>
      </c>
      <c r="I153" s="221"/>
      <c r="J153" s="222">
        <f>ROUND(I153*H153,2)</f>
        <v>0</v>
      </c>
      <c r="K153" s="218" t="s">
        <v>134</v>
      </c>
      <c r="L153" s="42"/>
      <c r="M153" s="223" t="s">
        <v>1</v>
      </c>
      <c r="N153" s="224" t="s">
        <v>38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135</v>
      </c>
      <c r="AT153" s="227" t="s">
        <v>130</v>
      </c>
      <c r="AU153" s="227" t="s">
        <v>83</v>
      </c>
      <c r="AY153" s="15" t="s">
        <v>128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81</v>
      </c>
      <c r="BK153" s="228">
        <f>ROUND(I153*H153,2)</f>
        <v>0</v>
      </c>
      <c r="BL153" s="15" t="s">
        <v>135</v>
      </c>
      <c r="BM153" s="227" t="s">
        <v>693</v>
      </c>
    </row>
    <row r="154" s="13" customFormat="1">
      <c r="A154" s="13"/>
      <c r="B154" s="229"/>
      <c r="C154" s="230"/>
      <c r="D154" s="231" t="s">
        <v>137</v>
      </c>
      <c r="E154" s="232" t="s">
        <v>1</v>
      </c>
      <c r="F154" s="233" t="s">
        <v>694</v>
      </c>
      <c r="G154" s="230"/>
      <c r="H154" s="234">
        <v>752.09000000000003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137</v>
      </c>
      <c r="AU154" s="240" t="s">
        <v>83</v>
      </c>
      <c r="AV154" s="13" t="s">
        <v>83</v>
      </c>
      <c r="AW154" s="13" t="s">
        <v>30</v>
      </c>
      <c r="AX154" s="13" t="s">
        <v>81</v>
      </c>
      <c r="AY154" s="240" t="s">
        <v>128</v>
      </c>
    </row>
    <row r="155" s="2" customFormat="1" ht="16.5" customHeight="1">
      <c r="A155" s="36"/>
      <c r="B155" s="37"/>
      <c r="C155" s="216" t="s">
        <v>8</v>
      </c>
      <c r="D155" s="216" t="s">
        <v>130</v>
      </c>
      <c r="E155" s="217" t="s">
        <v>255</v>
      </c>
      <c r="F155" s="218" t="s">
        <v>256</v>
      </c>
      <c r="G155" s="219" t="s">
        <v>133</v>
      </c>
      <c r="H155" s="220">
        <v>806.25</v>
      </c>
      <c r="I155" s="221"/>
      <c r="J155" s="222">
        <f>ROUND(I155*H155,2)</f>
        <v>0</v>
      </c>
      <c r="K155" s="218" t="s">
        <v>134</v>
      </c>
      <c r="L155" s="42"/>
      <c r="M155" s="223" t="s">
        <v>1</v>
      </c>
      <c r="N155" s="224" t="s">
        <v>38</v>
      </c>
      <c r="O155" s="89"/>
      <c r="P155" s="225">
        <f>O155*H155</f>
        <v>0</v>
      </c>
      <c r="Q155" s="225">
        <v>0.0039699999999999996</v>
      </c>
      <c r="R155" s="225">
        <f>Q155*H155</f>
        <v>3.2008124999999996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135</v>
      </c>
      <c r="AT155" s="227" t="s">
        <v>130</v>
      </c>
      <c r="AU155" s="227" t="s">
        <v>83</v>
      </c>
      <c r="AY155" s="15" t="s">
        <v>128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81</v>
      </c>
      <c r="BK155" s="228">
        <f>ROUND(I155*H155,2)</f>
        <v>0</v>
      </c>
      <c r="BL155" s="15" t="s">
        <v>135</v>
      </c>
      <c r="BM155" s="227" t="s">
        <v>695</v>
      </c>
    </row>
    <row r="156" s="2" customFormat="1">
      <c r="A156" s="36"/>
      <c r="B156" s="37"/>
      <c r="C156" s="38"/>
      <c r="D156" s="231" t="s">
        <v>143</v>
      </c>
      <c r="E156" s="38"/>
      <c r="F156" s="241" t="s">
        <v>258</v>
      </c>
      <c r="G156" s="38"/>
      <c r="H156" s="38"/>
      <c r="I156" s="242"/>
      <c r="J156" s="38"/>
      <c r="K156" s="38"/>
      <c r="L156" s="42"/>
      <c r="M156" s="243"/>
      <c r="N156" s="24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143</v>
      </c>
      <c r="AU156" s="15" t="s">
        <v>83</v>
      </c>
    </row>
    <row r="157" s="13" customFormat="1">
      <c r="A157" s="13"/>
      <c r="B157" s="229"/>
      <c r="C157" s="230"/>
      <c r="D157" s="231" t="s">
        <v>137</v>
      </c>
      <c r="E157" s="232" t="s">
        <v>1</v>
      </c>
      <c r="F157" s="233" t="s">
        <v>696</v>
      </c>
      <c r="G157" s="230"/>
      <c r="H157" s="234">
        <v>806.25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137</v>
      </c>
      <c r="AU157" s="240" t="s">
        <v>83</v>
      </c>
      <c r="AV157" s="13" t="s">
        <v>83</v>
      </c>
      <c r="AW157" s="13" t="s">
        <v>30</v>
      </c>
      <c r="AX157" s="13" t="s">
        <v>81</v>
      </c>
      <c r="AY157" s="240" t="s">
        <v>128</v>
      </c>
    </row>
    <row r="158" s="2" customFormat="1" ht="16.5" customHeight="1">
      <c r="A158" s="36"/>
      <c r="B158" s="37"/>
      <c r="C158" s="245" t="s">
        <v>194</v>
      </c>
      <c r="D158" s="245" t="s">
        <v>203</v>
      </c>
      <c r="E158" s="246" t="s">
        <v>261</v>
      </c>
      <c r="F158" s="247" t="s">
        <v>262</v>
      </c>
      <c r="G158" s="248" t="s">
        <v>228</v>
      </c>
      <c r="H158" s="249">
        <v>20.155999999999999</v>
      </c>
      <c r="I158" s="250"/>
      <c r="J158" s="251">
        <f>ROUND(I158*H158,2)</f>
        <v>0</v>
      </c>
      <c r="K158" s="247" t="s">
        <v>134</v>
      </c>
      <c r="L158" s="252"/>
      <c r="M158" s="253" t="s">
        <v>1</v>
      </c>
      <c r="N158" s="254" t="s">
        <v>38</v>
      </c>
      <c r="O158" s="89"/>
      <c r="P158" s="225">
        <f>O158*H158</f>
        <v>0</v>
      </c>
      <c r="Q158" s="225">
        <v>0.001</v>
      </c>
      <c r="R158" s="225">
        <f>Q158*H158</f>
        <v>0.020156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171</v>
      </c>
      <c r="AT158" s="227" t="s">
        <v>203</v>
      </c>
      <c r="AU158" s="227" t="s">
        <v>83</v>
      </c>
      <c r="AY158" s="15" t="s">
        <v>128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81</v>
      </c>
      <c r="BK158" s="228">
        <f>ROUND(I158*H158,2)</f>
        <v>0</v>
      </c>
      <c r="BL158" s="15" t="s">
        <v>135</v>
      </c>
      <c r="BM158" s="227" t="s">
        <v>697</v>
      </c>
    </row>
    <row r="159" s="13" customFormat="1">
      <c r="A159" s="13"/>
      <c r="B159" s="229"/>
      <c r="C159" s="230"/>
      <c r="D159" s="231" t="s">
        <v>137</v>
      </c>
      <c r="E159" s="230"/>
      <c r="F159" s="233" t="s">
        <v>698</v>
      </c>
      <c r="G159" s="230"/>
      <c r="H159" s="234">
        <v>20.155999999999999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137</v>
      </c>
      <c r="AU159" s="240" t="s">
        <v>83</v>
      </c>
      <c r="AV159" s="13" t="s">
        <v>83</v>
      </c>
      <c r="AW159" s="13" t="s">
        <v>4</v>
      </c>
      <c r="AX159" s="13" t="s">
        <v>81</v>
      </c>
      <c r="AY159" s="240" t="s">
        <v>128</v>
      </c>
    </row>
    <row r="160" s="12" customFormat="1" ht="22.8" customHeight="1">
      <c r="A160" s="12"/>
      <c r="B160" s="200"/>
      <c r="C160" s="201"/>
      <c r="D160" s="202" t="s">
        <v>72</v>
      </c>
      <c r="E160" s="214" t="s">
        <v>83</v>
      </c>
      <c r="F160" s="214" t="s">
        <v>352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SUM(P161:P164)</f>
        <v>0</v>
      </c>
      <c r="Q160" s="208"/>
      <c r="R160" s="209">
        <f>SUM(R161:R164)</f>
        <v>0.050273999999999999</v>
      </c>
      <c r="S160" s="208"/>
      <c r="T160" s="210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81</v>
      </c>
      <c r="AT160" s="212" t="s">
        <v>72</v>
      </c>
      <c r="AU160" s="212" t="s">
        <v>81</v>
      </c>
      <c r="AY160" s="211" t="s">
        <v>128</v>
      </c>
      <c r="BK160" s="213">
        <f>SUM(BK161:BK164)</f>
        <v>0</v>
      </c>
    </row>
    <row r="161" s="2" customFormat="1" ht="16.5" customHeight="1">
      <c r="A161" s="36"/>
      <c r="B161" s="37"/>
      <c r="C161" s="216" t="s">
        <v>197</v>
      </c>
      <c r="D161" s="216" t="s">
        <v>130</v>
      </c>
      <c r="E161" s="217" t="s">
        <v>364</v>
      </c>
      <c r="F161" s="218" t="s">
        <v>365</v>
      </c>
      <c r="G161" s="219" t="s">
        <v>133</v>
      </c>
      <c r="H161" s="220">
        <v>17.100000000000001</v>
      </c>
      <c r="I161" s="221"/>
      <c r="J161" s="222">
        <f>ROUND(I161*H161,2)</f>
        <v>0</v>
      </c>
      <c r="K161" s="218" t="s">
        <v>134</v>
      </c>
      <c r="L161" s="42"/>
      <c r="M161" s="223" t="s">
        <v>1</v>
      </c>
      <c r="N161" s="224" t="s">
        <v>38</v>
      </c>
      <c r="O161" s="89"/>
      <c r="P161" s="225">
        <f>O161*H161</f>
        <v>0</v>
      </c>
      <c r="Q161" s="225">
        <v>0.0029399999999999999</v>
      </c>
      <c r="R161" s="225">
        <f>Q161*H161</f>
        <v>0.050273999999999999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135</v>
      </c>
      <c r="AT161" s="227" t="s">
        <v>130</v>
      </c>
      <c r="AU161" s="227" t="s">
        <v>83</v>
      </c>
      <c r="AY161" s="15" t="s">
        <v>128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81</v>
      </c>
      <c r="BK161" s="228">
        <f>ROUND(I161*H161,2)</f>
        <v>0</v>
      </c>
      <c r="BL161" s="15" t="s">
        <v>135</v>
      </c>
      <c r="BM161" s="227" t="s">
        <v>699</v>
      </c>
    </row>
    <row r="162" s="13" customFormat="1">
      <c r="A162" s="13"/>
      <c r="B162" s="229"/>
      <c r="C162" s="230"/>
      <c r="D162" s="231" t="s">
        <v>137</v>
      </c>
      <c r="E162" s="232" t="s">
        <v>1</v>
      </c>
      <c r="F162" s="233" t="s">
        <v>700</v>
      </c>
      <c r="G162" s="230"/>
      <c r="H162" s="234">
        <v>17.100000000000001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137</v>
      </c>
      <c r="AU162" s="240" t="s">
        <v>83</v>
      </c>
      <c r="AV162" s="13" t="s">
        <v>83</v>
      </c>
      <c r="AW162" s="13" t="s">
        <v>30</v>
      </c>
      <c r="AX162" s="13" t="s">
        <v>81</v>
      </c>
      <c r="AY162" s="240" t="s">
        <v>128</v>
      </c>
    </row>
    <row r="163" s="2" customFormat="1" ht="16.5" customHeight="1">
      <c r="A163" s="36"/>
      <c r="B163" s="37"/>
      <c r="C163" s="216" t="s">
        <v>202</v>
      </c>
      <c r="D163" s="216" t="s">
        <v>130</v>
      </c>
      <c r="E163" s="217" t="s">
        <v>369</v>
      </c>
      <c r="F163" s="218" t="s">
        <v>370</v>
      </c>
      <c r="G163" s="219" t="s">
        <v>133</v>
      </c>
      <c r="H163" s="220">
        <v>17.100000000000001</v>
      </c>
      <c r="I163" s="221"/>
      <c r="J163" s="222">
        <f>ROUND(I163*H163,2)</f>
        <v>0</v>
      </c>
      <c r="K163" s="218" t="s">
        <v>134</v>
      </c>
      <c r="L163" s="42"/>
      <c r="M163" s="223" t="s">
        <v>1</v>
      </c>
      <c r="N163" s="224" t="s">
        <v>38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135</v>
      </c>
      <c r="AT163" s="227" t="s">
        <v>130</v>
      </c>
      <c r="AU163" s="227" t="s">
        <v>83</v>
      </c>
      <c r="AY163" s="15" t="s">
        <v>128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81</v>
      </c>
      <c r="BK163" s="228">
        <f>ROUND(I163*H163,2)</f>
        <v>0</v>
      </c>
      <c r="BL163" s="15" t="s">
        <v>135</v>
      </c>
      <c r="BM163" s="227" t="s">
        <v>701</v>
      </c>
    </row>
    <row r="164" s="13" customFormat="1">
      <c r="A164" s="13"/>
      <c r="B164" s="229"/>
      <c r="C164" s="230"/>
      <c r="D164" s="231" t="s">
        <v>137</v>
      </c>
      <c r="E164" s="232" t="s">
        <v>1</v>
      </c>
      <c r="F164" s="233" t="s">
        <v>700</v>
      </c>
      <c r="G164" s="230"/>
      <c r="H164" s="234">
        <v>17.100000000000001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137</v>
      </c>
      <c r="AU164" s="240" t="s">
        <v>83</v>
      </c>
      <c r="AV164" s="13" t="s">
        <v>83</v>
      </c>
      <c r="AW164" s="13" t="s">
        <v>30</v>
      </c>
      <c r="AX164" s="13" t="s">
        <v>81</v>
      </c>
      <c r="AY164" s="240" t="s">
        <v>128</v>
      </c>
    </row>
    <row r="165" s="12" customFormat="1" ht="22.8" customHeight="1">
      <c r="A165" s="12"/>
      <c r="B165" s="200"/>
      <c r="C165" s="201"/>
      <c r="D165" s="202" t="s">
        <v>72</v>
      </c>
      <c r="E165" s="214" t="s">
        <v>135</v>
      </c>
      <c r="F165" s="214" t="s">
        <v>372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SUM(P166:P178)</f>
        <v>0</v>
      </c>
      <c r="Q165" s="208"/>
      <c r="R165" s="209">
        <f>SUM(R166:R178)</f>
        <v>32.411037299999997</v>
      </c>
      <c r="S165" s="208"/>
      <c r="T165" s="210">
        <f>SUM(T166:T178)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81</v>
      </c>
      <c r="AT165" s="212" t="s">
        <v>72</v>
      </c>
      <c r="AU165" s="212" t="s">
        <v>81</v>
      </c>
      <c r="AY165" s="211" t="s">
        <v>128</v>
      </c>
      <c r="BK165" s="213">
        <f>SUM(BK166:BK178)</f>
        <v>0</v>
      </c>
    </row>
    <row r="166" s="2" customFormat="1" ht="24.15" customHeight="1">
      <c r="A166" s="36"/>
      <c r="B166" s="37"/>
      <c r="C166" s="216" t="s">
        <v>209</v>
      </c>
      <c r="D166" s="216" t="s">
        <v>130</v>
      </c>
      <c r="E166" s="217" t="s">
        <v>374</v>
      </c>
      <c r="F166" s="218" t="s">
        <v>375</v>
      </c>
      <c r="G166" s="219" t="s">
        <v>133</v>
      </c>
      <c r="H166" s="220">
        <v>12.869999999999999</v>
      </c>
      <c r="I166" s="221"/>
      <c r="J166" s="222">
        <f>ROUND(I166*H166,2)</f>
        <v>0</v>
      </c>
      <c r="K166" s="218" t="s">
        <v>134</v>
      </c>
      <c r="L166" s="42"/>
      <c r="M166" s="223" t="s">
        <v>1</v>
      </c>
      <c r="N166" s="224" t="s">
        <v>38</v>
      </c>
      <c r="O166" s="89"/>
      <c r="P166" s="225">
        <f>O166*H166</f>
        <v>0</v>
      </c>
      <c r="Q166" s="225">
        <v>0.24532999999999999</v>
      </c>
      <c r="R166" s="225">
        <f>Q166*H166</f>
        <v>3.1573970999999998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135</v>
      </c>
      <c r="AT166" s="227" t="s">
        <v>130</v>
      </c>
      <c r="AU166" s="227" t="s">
        <v>83</v>
      </c>
      <c r="AY166" s="15" t="s">
        <v>128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81</v>
      </c>
      <c r="BK166" s="228">
        <f>ROUND(I166*H166,2)</f>
        <v>0</v>
      </c>
      <c r="BL166" s="15" t="s">
        <v>135</v>
      </c>
      <c r="BM166" s="227" t="s">
        <v>702</v>
      </c>
    </row>
    <row r="167" s="2" customFormat="1">
      <c r="A167" s="36"/>
      <c r="B167" s="37"/>
      <c r="C167" s="38"/>
      <c r="D167" s="231" t="s">
        <v>143</v>
      </c>
      <c r="E167" s="38"/>
      <c r="F167" s="241" t="s">
        <v>703</v>
      </c>
      <c r="G167" s="38"/>
      <c r="H167" s="38"/>
      <c r="I167" s="242"/>
      <c r="J167" s="38"/>
      <c r="K167" s="38"/>
      <c r="L167" s="42"/>
      <c r="M167" s="243"/>
      <c r="N167" s="244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143</v>
      </c>
      <c r="AU167" s="15" t="s">
        <v>83</v>
      </c>
    </row>
    <row r="168" s="13" customFormat="1">
      <c r="A168" s="13"/>
      <c r="B168" s="229"/>
      <c r="C168" s="230"/>
      <c r="D168" s="231" t="s">
        <v>137</v>
      </c>
      <c r="E168" s="232" t="s">
        <v>1</v>
      </c>
      <c r="F168" s="233" t="s">
        <v>704</v>
      </c>
      <c r="G168" s="230"/>
      <c r="H168" s="234">
        <v>12.869999999999999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137</v>
      </c>
      <c r="AU168" s="240" t="s">
        <v>83</v>
      </c>
      <c r="AV168" s="13" t="s">
        <v>83</v>
      </c>
      <c r="AW168" s="13" t="s">
        <v>30</v>
      </c>
      <c r="AX168" s="13" t="s">
        <v>81</v>
      </c>
      <c r="AY168" s="240" t="s">
        <v>128</v>
      </c>
    </row>
    <row r="169" s="2" customFormat="1" ht="24.15" customHeight="1">
      <c r="A169" s="36"/>
      <c r="B169" s="37"/>
      <c r="C169" s="216" t="s">
        <v>214</v>
      </c>
      <c r="D169" s="216" t="s">
        <v>130</v>
      </c>
      <c r="E169" s="217" t="s">
        <v>380</v>
      </c>
      <c r="F169" s="218" t="s">
        <v>381</v>
      </c>
      <c r="G169" s="219" t="s">
        <v>141</v>
      </c>
      <c r="H169" s="220">
        <v>2.8999999999999999</v>
      </c>
      <c r="I169" s="221"/>
      <c r="J169" s="222">
        <f>ROUND(I169*H169,2)</f>
        <v>0</v>
      </c>
      <c r="K169" s="218" t="s">
        <v>134</v>
      </c>
      <c r="L169" s="42"/>
      <c r="M169" s="223" t="s">
        <v>1</v>
      </c>
      <c r="N169" s="224" t="s">
        <v>38</v>
      </c>
      <c r="O169" s="89"/>
      <c r="P169" s="225">
        <f>O169*H169</f>
        <v>0</v>
      </c>
      <c r="Q169" s="225">
        <v>2.49255</v>
      </c>
      <c r="R169" s="225">
        <f>Q169*H169</f>
        <v>7.2283949999999999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135</v>
      </c>
      <c r="AT169" s="227" t="s">
        <v>130</v>
      </c>
      <c r="AU169" s="227" t="s">
        <v>83</v>
      </c>
      <c r="AY169" s="15" t="s">
        <v>128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81</v>
      </c>
      <c r="BK169" s="228">
        <f>ROUND(I169*H169,2)</f>
        <v>0</v>
      </c>
      <c r="BL169" s="15" t="s">
        <v>135</v>
      </c>
      <c r="BM169" s="227" t="s">
        <v>705</v>
      </c>
    </row>
    <row r="170" s="13" customFormat="1">
      <c r="A170" s="13"/>
      <c r="B170" s="229"/>
      <c r="C170" s="230"/>
      <c r="D170" s="231" t="s">
        <v>137</v>
      </c>
      <c r="E170" s="232" t="s">
        <v>1</v>
      </c>
      <c r="F170" s="233" t="s">
        <v>706</v>
      </c>
      <c r="G170" s="230"/>
      <c r="H170" s="234">
        <v>2.8999999999999999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137</v>
      </c>
      <c r="AU170" s="240" t="s">
        <v>83</v>
      </c>
      <c r="AV170" s="13" t="s">
        <v>83</v>
      </c>
      <c r="AW170" s="13" t="s">
        <v>30</v>
      </c>
      <c r="AX170" s="13" t="s">
        <v>81</v>
      </c>
      <c r="AY170" s="240" t="s">
        <v>128</v>
      </c>
    </row>
    <row r="171" s="2" customFormat="1" ht="21.75" customHeight="1">
      <c r="A171" s="36"/>
      <c r="B171" s="37"/>
      <c r="C171" s="216" t="s">
        <v>219</v>
      </c>
      <c r="D171" s="216" t="s">
        <v>130</v>
      </c>
      <c r="E171" s="217" t="s">
        <v>386</v>
      </c>
      <c r="F171" s="218" t="s">
        <v>387</v>
      </c>
      <c r="G171" s="219" t="s">
        <v>141</v>
      </c>
      <c r="H171" s="220">
        <v>4.7999999999999998</v>
      </c>
      <c r="I171" s="221"/>
      <c r="J171" s="222">
        <f>ROUND(I171*H171,2)</f>
        <v>0</v>
      </c>
      <c r="K171" s="218" t="s">
        <v>134</v>
      </c>
      <c r="L171" s="42"/>
      <c r="M171" s="223" t="s">
        <v>1</v>
      </c>
      <c r="N171" s="224" t="s">
        <v>38</v>
      </c>
      <c r="O171" s="89"/>
      <c r="P171" s="225">
        <f>O171*H171</f>
        <v>0</v>
      </c>
      <c r="Q171" s="225">
        <v>2.5018699999999998</v>
      </c>
      <c r="R171" s="225">
        <f>Q171*H171</f>
        <v>12.008975999999999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135</v>
      </c>
      <c r="AT171" s="227" t="s">
        <v>130</v>
      </c>
      <c r="AU171" s="227" t="s">
        <v>83</v>
      </c>
      <c r="AY171" s="15" t="s">
        <v>128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135</v>
      </c>
      <c r="BM171" s="227" t="s">
        <v>707</v>
      </c>
    </row>
    <row r="172" s="13" customFormat="1">
      <c r="A172" s="13"/>
      <c r="B172" s="229"/>
      <c r="C172" s="230"/>
      <c r="D172" s="231" t="s">
        <v>137</v>
      </c>
      <c r="E172" s="232" t="s">
        <v>1</v>
      </c>
      <c r="F172" s="233" t="s">
        <v>708</v>
      </c>
      <c r="G172" s="230"/>
      <c r="H172" s="234">
        <v>4.7999999999999998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137</v>
      </c>
      <c r="AU172" s="240" t="s">
        <v>83</v>
      </c>
      <c r="AV172" s="13" t="s">
        <v>83</v>
      </c>
      <c r="AW172" s="13" t="s">
        <v>30</v>
      </c>
      <c r="AX172" s="13" t="s">
        <v>81</v>
      </c>
      <c r="AY172" s="240" t="s">
        <v>128</v>
      </c>
    </row>
    <row r="173" s="2" customFormat="1" ht="33" customHeight="1">
      <c r="A173" s="36"/>
      <c r="B173" s="37"/>
      <c r="C173" s="216" t="s">
        <v>225</v>
      </c>
      <c r="D173" s="216" t="s">
        <v>130</v>
      </c>
      <c r="E173" s="217" t="s">
        <v>391</v>
      </c>
      <c r="F173" s="218" t="s">
        <v>392</v>
      </c>
      <c r="G173" s="219" t="s">
        <v>206</v>
      </c>
      <c r="H173" s="220">
        <v>0.28199999999999997</v>
      </c>
      <c r="I173" s="221"/>
      <c r="J173" s="222">
        <f>ROUND(I173*H173,2)</f>
        <v>0</v>
      </c>
      <c r="K173" s="218" t="s">
        <v>134</v>
      </c>
      <c r="L173" s="42"/>
      <c r="M173" s="223" t="s">
        <v>1</v>
      </c>
      <c r="N173" s="224" t="s">
        <v>38</v>
      </c>
      <c r="O173" s="89"/>
      <c r="P173" s="225">
        <f>O173*H173</f>
        <v>0</v>
      </c>
      <c r="Q173" s="225">
        <v>1.0506</v>
      </c>
      <c r="R173" s="225">
        <f>Q173*H173</f>
        <v>0.29626919999999995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135</v>
      </c>
      <c r="AT173" s="227" t="s">
        <v>130</v>
      </c>
      <c r="AU173" s="227" t="s">
        <v>83</v>
      </c>
      <c r="AY173" s="15" t="s">
        <v>128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81</v>
      </c>
      <c r="BK173" s="228">
        <f>ROUND(I173*H173,2)</f>
        <v>0</v>
      </c>
      <c r="BL173" s="15" t="s">
        <v>135</v>
      </c>
      <c r="BM173" s="227" t="s">
        <v>709</v>
      </c>
    </row>
    <row r="174" s="2" customFormat="1">
      <c r="A174" s="36"/>
      <c r="B174" s="37"/>
      <c r="C174" s="38"/>
      <c r="D174" s="231" t="s">
        <v>143</v>
      </c>
      <c r="E174" s="38"/>
      <c r="F174" s="241" t="s">
        <v>394</v>
      </c>
      <c r="G174" s="38"/>
      <c r="H174" s="38"/>
      <c r="I174" s="242"/>
      <c r="J174" s="38"/>
      <c r="K174" s="38"/>
      <c r="L174" s="42"/>
      <c r="M174" s="243"/>
      <c r="N174" s="244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143</v>
      </c>
      <c r="AU174" s="15" t="s">
        <v>83</v>
      </c>
    </row>
    <row r="175" s="13" customFormat="1">
      <c r="A175" s="13"/>
      <c r="B175" s="229"/>
      <c r="C175" s="230"/>
      <c r="D175" s="231" t="s">
        <v>137</v>
      </c>
      <c r="E175" s="232" t="s">
        <v>1</v>
      </c>
      <c r="F175" s="233" t="s">
        <v>710</v>
      </c>
      <c r="G175" s="230"/>
      <c r="H175" s="234">
        <v>0.28199999999999997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137</v>
      </c>
      <c r="AU175" s="240" t="s">
        <v>83</v>
      </c>
      <c r="AV175" s="13" t="s">
        <v>83</v>
      </c>
      <c r="AW175" s="13" t="s">
        <v>30</v>
      </c>
      <c r="AX175" s="13" t="s">
        <v>81</v>
      </c>
      <c r="AY175" s="240" t="s">
        <v>128</v>
      </c>
    </row>
    <row r="176" s="2" customFormat="1" ht="16.5" customHeight="1">
      <c r="A176" s="36"/>
      <c r="B176" s="37"/>
      <c r="C176" s="216" t="s">
        <v>231</v>
      </c>
      <c r="D176" s="216" t="s">
        <v>130</v>
      </c>
      <c r="E176" s="217" t="s">
        <v>397</v>
      </c>
      <c r="F176" s="218" t="s">
        <v>398</v>
      </c>
      <c r="G176" s="219" t="s">
        <v>141</v>
      </c>
      <c r="H176" s="220">
        <v>4</v>
      </c>
      <c r="I176" s="221"/>
      <c r="J176" s="222">
        <f>ROUND(I176*H176,2)</f>
        <v>0</v>
      </c>
      <c r="K176" s="218" t="s">
        <v>134</v>
      </c>
      <c r="L176" s="42"/>
      <c r="M176" s="223" t="s">
        <v>1</v>
      </c>
      <c r="N176" s="224" t="s">
        <v>38</v>
      </c>
      <c r="O176" s="89"/>
      <c r="P176" s="225">
        <f>O176*H176</f>
        <v>0</v>
      </c>
      <c r="Q176" s="225">
        <v>2.4300000000000002</v>
      </c>
      <c r="R176" s="225">
        <f>Q176*H176</f>
        <v>9.7200000000000006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135</v>
      </c>
      <c r="AT176" s="227" t="s">
        <v>130</v>
      </c>
      <c r="AU176" s="227" t="s">
        <v>83</v>
      </c>
      <c r="AY176" s="15" t="s">
        <v>128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81</v>
      </c>
      <c r="BK176" s="228">
        <f>ROUND(I176*H176,2)</f>
        <v>0</v>
      </c>
      <c r="BL176" s="15" t="s">
        <v>135</v>
      </c>
      <c r="BM176" s="227" t="s">
        <v>711</v>
      </c>
    </row>
    <row r="177" s="2" customFormat="1">
      <c r="A177" s="36"/>
      <c r="B177" s="37"/>
      <c r="C177" s="38"/>
      <c r="D177" s="231" t="s">
        <v>143</v>
      </c>
      <c r="E177" s="38"/>
      <c r="F177" s="241" t="s">
        <v>400</v>
      </c>
      <c r="G177" s="38"/>
      <c r="H177" s="38"/>
      <c r="I177" s="242"/>
      <c r="J177" s="38"/>
      <c r="K177" s="38"/>
      <c r="L177" s="42"/>
      <c r="M177" s="243"/>
      <c r="N177" s="244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143</v>
      </c>
      <c r="AU177" s="15" t="s">
        <v>83</v>
      </c>
    </row>
    <row r="178" s="13" customFormat="1">
      <c r="A178" s="13"/>
      <c r="B178" s="229"/>
      <c r="C178" s="230"/>
      <c r="D178" s="231" t="s">
        <v>137</v>
      </c>
      <c r="E178" s="232" t="s">
        <v>1</v>
      </c>
      <c r="F178" s="233" t="s">
        <v>135</v>
      </c>
      <c r="G178" s="230"/>
      <c r="H178" s="234">
        <v>4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137</v>
      </c>
      <c r="AU178" s="240" t="s">
        <v>83</v>
      </c>
      <c r="AV178" s="13" t="s">
        <v>83</v>
      </c>
      <c r="AW178" s="13" t="s">
        <v>30</v>
      </c>
      <c r="AX178" s="13" t="s">
        <v>81</v>
      </c>
      <c r="AY178" s="240" t="s">
        <v>128</v>
      </c>
    </row>
    <row r="179" s="12" customFormat="1" ht="22.8" customHeight="1">
      <c r="A179" s="12"/>
      <c r="B179" s="200"/>
      <c r="C179" s="201"/>
      <c r="D179" s="202" t="s">
        <v>72</v>
      </c>
      <c r="E179" s="214" t="s">
        <v>155</v>
      </c>
      <c r="F179" s="214" t="s">
        <v>401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SUM(P180:P210)</f>
        <v>0</v>
      </c>
      <c r="Q179" s="208"/>
      <c r="R179" s="209">
        <f>SUM(R180:R210)</f>
        <v>2085.2073419499998</v>
      </c>
      <c r="S179" s="208"/>
      <c r="T179" s="210">
        <f>SUM(T180:T210)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81</v>
      </c>
      <c r="AT179" s="212" t="s">
        <v>72</v>
      </c>
      <c r="AU179" s="212" t="s">
        <v>81</v>
      </c>
      <c r="AY179" s="211" t="s">
        <v>128</v>
      </c>
      <c r="BK179" s="213">
        <f>SUM(BK180:BK210)</f>
        <v>0</v>
      </c>
    </row>
    <row r="180" s="2" customFormat="1" ht="21.75" customHeight="1">
      <c r="A180" s="36"/>
      <c r="B180" s="37"/>
      <c r="C180" s="216" t="s">
        <v>7</v>
      </c>
      <c r="D180" s="216" t="s">
        <v>130</v>
      </c>
      <c r="E180" s="217" t="s">
        <v>403</v>
      </c>
      <c r="F180" s="218" t="s">
        <v>404</v>
      </c>
      <c r="G180" s="219" t="s">
        <v>133</v>
      </c>
      <c r="H180" s="220">
        <v>31.620000000000001</v>
      </c>
      <c r="I180" s="221"/>
      <c r="J180" s="222">
        <f>ROUND(I180*H180,2)</f>
        <v>0</v>
      </c>
      <c r="K180" s="218" t="s">
        <v>134</v>
      </c>
      <c r="L180" s="42"/>
      <c r="M180" s="223" t="s">
        <v>1</v>
      </c>
      <c r="N180" s="224" t="s">
        <v>38</v>
      </c>
      <c r="O180" s="89"/>
      <c r="P180" s="225">
        <f>O180*H180</f>
        <v>0</v>
      </c>
      <c r="Q180" s="225">
        <v>0.23000000000000001</v>
      </c>
      <c r="R180" s="225">
        <f>Q180*H180</f>
        <v>7.2726000000000006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135</v>
      </c>
      <c r="AT180" s="227" t="s">
        <v>130</v>
      </c>
      <c r="AU180" s="227" t="s">
        <v>83</v>
      </c>
      <c r="AY180" s="15" t="s">
        <v>128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81</v>
      </c>
      <c r="BK180" s="228">
        <f>ROUND(I180*H180,2)</f>
        <v>0</v>
      </c>
      <c r="BL180" s="15" t="s">
        <v>135</v>
      </c>
      <c r="BM180" s="227" t="s">
        <v>712</v>
      </c>
    </row>
    <row r="181" s="13" customFormat="1">
      <c r="A181" s="13"/>
      <c r="B181" s="229"/>
      <c r="C181" s="230"/>
      <c r="D181" s="231" t="s">
        <v>137</v>
      </c>
      <c r="E181" s="232" t="s">
        <v>1</v>
      </c>
      <c r="F181" s="233" t="s">
        <v>713</v>
      </c>
      <c r="G181" s="230"/>
      <c r="H181" s="234">
        <v>31.620000000000001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137</v>
      </c>
      <c r="AU181" s="240" t="s">
        <v>83</v>
      </c>
      <c r="AV181" s="13" t="s">
        <v>83</v>
      </c>
      <c r="AW181" s="13" t="s">
        <v>30</v>
      </c>
      <c r="AX181" s="13" t="s">
        <v>81</v>
      </c>
      <c r="AY181" s="240" t="s">
        <v>128</v>
      </c>
    </row>
    <row r="182" s="2" customFormat="1" ht="24.15" customHeight="1">
      <c r="A182" s="36"/>
      <c r="B182" s="37"/>
      <c r="C182" s="216" t="s">
        <v>240</v>
      </c>
      <c r="D182" s="216" t="s">
        <v>130</v>
      </c>
      <c r="E182" s="217" t="s">
        <v>412</v>
      </c>
      <c r="F182" s="218" t="s">
        <v>413</v>
      </c>
      <c r="G182" s="219" t="s">
        <v>133</v>
      </c>
      <c r="H182" s="220">
        <v>1213.817</v>
      </c>
      <c r="I182" s="221"/>
      <c r="J182" s="222">
        <f>ROUND(I182*H182,2)</f>
        <v>0</v>
      </c>
      <c r="K182" s="218" t="s">
        <v>134</v>
      </c>
      <c r="L182" s="42"/>
      <c r="M182" s="223" t="s">
        <v>1</v>
      </c>
      <c r="N182" s="224" t="s">
        <v>38</v>
      </c>
      <c r="O182" s="89"/>
      <c r="P182" s="225">
        <f>O182*H182</f>
        <v>0</v>
      </c>
      <c r="Q182" s="225">
        <v>0.34499999999999997</v>
      </c>
      <c r="R182" s="225">
        <f>Q182*H182</f>
        <v>418.766865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135</v>
      </c>
      <c r="AT182" s="227" t="s">
        <v>130</v>
      </c>
      <c r="AU182" s="227" t="s">
        <v>83</v>
      </c>
      <c r="AY182" s="15" t="s">
        <v>128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81</v>
      </c>
      <c r="BK182" s="228">
        <f>ROUND(I182*H182,2)</f>
        <v>0</v>
      </c>
      <c r="BL182" s="15" t="s">
        <v>135</v>
      </c>
      <c r="BM182" s="227" t="s">
        <v>714</v>
      </c>
    </row>
    <row r="183" s="2" customFormat="1">
      <c r="A183" s="36"/>
      <c r="B183" s="37"/>
      <c r="C183" s="38"/>
      <c r="D183" s="231" t="s">
        <v>143</v>
      </c>
      <c r="E183" s="38"/>
      <c r="F183" s="241" t="s">
        <v>415</v>
      </c>
      <c r="G183" s="38"/>
      <c r="H183" s="38"/>
      <c r="I183" s="242"/>
      <c r="J183" s="38"/>
      <c r="K183" s="38"/>
      <c r="L183" s="42"/>
      <c r="M183" s="243"/>
      <c r="N183" s="244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143</v>
      </c>
      <c r="AU183" s="15" t="s">
        <v>83</v>
      </c>
    </row>
    <row r="184" s="13" customFormat="1">
      <c r="A184" s="13"/>
      <c r="B184" s="229"/>
      <c r="C184" s="230"/>
      <c r="D184" s="231" t="s">
        <v>137</v>
      </c>
      <c r="E184" s="232" t="s">
        <v>1</v>
      </c>
      <c r="F184" s="233" t="s">
        <v>715</v>
      </c>
      <c r="G184" s="230"/>
      <c r="H184" s="234">
        <v>1213.817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137</v>
      </c>
      <c r="AU184" s="240" t="s">
        <v>83</v>
      </c>
      <c r="AV184" s="13" t="s">
        <v>83</v>
      </c>
      <c r="AW184" s="13" t="s">
        <v>30</v>
      </c>
      <c r="AX184" s="13" t="s">
        <v>81</v>
      </c>
      <c r="AY184" s="240" t="s">
        <v>128</v>
      </c>
    </row>
    <row r="185" s="2" customFormat="1" ht="24.15" customHeight="1">
      <c r="A185" s="36"/>
      <c r="B185" s="37"/>
      <c r="C185" s="216" t="s">
        <v>244</v>
      </c>
      <c r="D185" s="216" t="s">
        <v>130</v>
      </c>
      <c r="E185" s="217" t="s">
        <v>412</v>
      </c>
      <c r="F185" s="218" t="s">
        <v>413</v>
      </c>
      <c r="G185" s="219" t="s">
        <v>133</v>
      </c>
      <c r="H185" s="220">
        <v>1441.9939999999999</v>
      </c>
      <c r="I185" s="221"/>
      <c r="J185" s="222">
        <f>ROUND(I185*H185,2)</f>
        <v>0</v>
      </c>
      <c r="K185" s="218" t="s">
        <v>134</v>
      </c>
      <c r="L185" s="42"/>
      <c r="M185" s="223" t="s">
        <v>1</v>
      </c>
      <c r="N185" s="224" t="s">
        <v>38</v>
      </c>
      <c r="O185" s="89"/>
      <c r="P185" s="225">
        <f>O185*H185</f>
        <v>0</v>
      </c>
      <c r="Q185" s="225">
        <v>0.34499999999999997</v>
      </c>
      <c r="R185" s="225">
        <f>Q185*H185</f>
        <v>497.48792999999995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135</v>
      </c>
      <c r="AT185" s="227" t="s">
        <v>130</v>
      </c>
      <c r="AU185" s="227" t="s">
        <v>83</v>
      </c>
      <c r="AY185" s="15" t="s">
        <v>128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81</v>
      </c>
      <c r="BK185" s="228">
        <f>ROUND(I185*H185,2)</f>
        <v>0</v>
      </c>
      <c r="BL185" s="15" t="s">
        <v>135</v>
      </c>
      <c r="BM185" s="227" t="s">
        <v>716</v>
      </c>
    </row>
    <row r="186" s="2" customFormat="1">
      <c r="A186" s="36"/>
      <c r="B186" s="37"/>
      <c r="C186" s="38"/>
      <c r="D186" s="231" t="s">
        <v>143</v>
      </c>
      <c r="E186" s="38"/>
      <c r="F186" s="241" t="s">
        <v>419</v>
      </c>
      <c r="G186" s="38"/>
      <c r="H186" s="38"/>
      <c r="I186" s="242"/>
      <c r="J186" s="38"/>
      <c r="K186" s="38"/>
      <c r="L186" s="42"/>
      <c r="M186" s="243"/>
      <c r="N186" s="244"/>
      <c r="O186" s="89"/>
      <c r="P186" s="89"/>
      <c r="Q186" s="89"/>
      <c r="R186" s="89"/>
      <c r="S186" s="89"/>
      <c r="T186" s="90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143</v>
      </c>
      <c r="AU186" s="15" t="s">
        <v>83</v>
      </c>
    </row>
    <row r="187" s="13" customFormat="1">
      <c r="A187" s="13"/>
      <c r="B187" s="229"/>
      <c r="C187" s="230"/>
      <c r="D187" s="231" t="s">
        <v>137</v>
      </c>
      <c r="E187" s="232" t="s">
        <v>1</v>
      </c>
      <c r="F187" s="233" t="s">
        <v>717</v>
      </c>
      <c r="G187" s="230"/>
      <c r="H187" s="234">
        <v>1441.9939999999999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137</v>
      </c>
      <c r="AU187" s="240" t="s">
        <v>83</v>
      </c>
      <c r="AV187" s="13" t="s">
        <v>83</v>
      </c>
      <c r="AW187" s="13" t="s">
        <v>30</v>
      </c>
      <c r="AX187" s="13" t="s">
        <v>81</v>
      </c>
      <c r="AY187" s="240" t="s">
        <v>128</v>
      </c>
    </row>
    <row r="188" s="2" customFormat="1" ht="21.75" customHeight="1">
      <c r="A188" s="36"/>
      <c r="B188" s="37"/>
      <c r="C188" s="216" t="s">
        <v>249</v>
      </c>
      <c r="D188" s="216" t="s">
        <v>130</v>
      </c>
      <c r="E188" s="217" t="s">
        <v>718</v>
      </c>
      <c r="F188" s="218" t="s">
        <v>719</v>
      </c>
      <c r="G188" s="219" t="s">
        <v>133</v>
      </c>
      <c r="H188" s="220">
        <v>1471.877</v>
      </c>
      <c r="I188" s="221"/>
      <c r="J188" s="222">
        <f>ROUND(I188*H188,2)</f>
        <v>0</v>
      </c>
      <c r="K188" s="218" t="s">
        <v>134</v>
      </c>
      <c r="L188" s="42"/>
      <c r="M188" s="223" t="s">
        <v>1</v>
      </c>
      <c r="N188" s="224" t="s">
        <v>38</v>
      </c>
      <c r="O188" s="89"/>
      <c r="P188" s="225">
        <f>O188*H188</f>
        <v>0</v>
      </c>
      <c r="Q188" s="225">
        <v>0.57499999999999996</v>
      </c>
      <c r="R188" s="225">
        <f>Q188*H188</f>
        <v>846.32927499999994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135</v>
      </c>
      <c r="AT188" s="227" t="s">
        <v>130</v>
      </c>
      <c r="AU188" s="227" t="s">
        <v>83</v>
      </c>
      <c r="AY188" s="15" t="s">
        <v>128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81</v>
      </c>
      <c r="BK188" s="228">
        <f>ROUND(I188*H188,2)</f>
        <v>0</v>
      </c>
      <c r="BL188" s="15" t="s">
        <v>135</v>
      </c>
      <c r="BM188" s="227" t="s">
        <v>720</v>
      </c>
    </row>
    <row r="189" s="2" customFormat="1">
      <c r="A189" s="36"/>
      <c r="B189" s="37"/>
      <c r="C189" s="38"/>
      <c r="D189" s="231" t="s">
        <v>143</v>
      </c>
      <c r="E189" s="38"/>
      <c r="F189" s="241" t="s">
        <v>721</v>
      </c>
      <c r="G189" s="38"/>
      <c r="H189" s="38"/>
      <c r="I189" s="242"/>
      <c r="J189" s="38"/>
      <c r="K189" s="38"/>
      <c r="L189" s="42"/>
      <c r="M189" s="243"/>
      <c r="N189" s="244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143</v>
      </c>
      <c r="AU189" s="15" t="s">
        <v>83</v>
      </c>
    </row>
    <row r="190" s="13" customFormat="1">
      <c r="A190" s="13"/>
      <c r="B190" s="229"/>
      <c r="C190" s="230"/>
      <c r="D190" s="231" t="s">
        <v>137</v>
      </c>
      <c r="E190" s="232" t="s">
        <v>1</v>
      </c>
      <c r="F190" s="233" t="s">
        <v>722</v>
      </c>
      <c r="G190" s="230"/>
      <c r="H190" s="234">
        <v>1471.877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137</v>
      </c>
      <c r="AU190" s="240" t="s">
        <v>83</v>
      </c>
      <c r="AV190" s="13" t="s">
        <v>83</v>
      </c>
      <c r="AW190" s="13" t="s">
        <v>30</v>
      </c>
      <c r="AX190" s="13" t="s">
        <v>81</v>
      </c>
      <c r="AY190" s="240" t="s">
        <v>128</v>
      </c>
    </row>
    <row r="191" s="2" customFormat="1" ht="37.8" customHeight="1">
      <c r="A191" s="36"/>
      <c r="B191" s="37"/>
      <c r="C191" s="216" t="s">
        <v>254</v>
      </c>
      <c r="D191" s="216" t="s">
        <v>130</v>
      </c>
      <c r="E191" s="217" t="s">
        <v>428</v>
      </c>
      <c r="F191" s="218" t="s">
        <v>429</v>
      </c>
      <c r="G191" s="219" t="s">
        <v>133</v>
      </c>
      <c r="H191" s="220">
        <v>2.1000000000000001</v>
      </c>
      <c r="I191" s="221"/>
      <c r="J191" s="222">
        <f>ROUND(I191*H191,2)</f>
        <v>0</v>
      </c>
      <c r="K191" s="218" t="s">
        <v>134</v>
      </c>
      <c r="L191" s="42"/>
      <c r="M191" s="223" t="s">
        <v>1</v>
      </c>
      <c r="N191" s="224" t="s">
        <v>38</v>
      </c>
      <c r="O191" s="89"/>
      <c r="P191" s="225">
        <f>O191*H191</f>
        <v>0</v>
      </c>
      <c r="Q191" s="225">
        <v>0.26375999999999999</v>
      </c>
      <c r="R191" s="225">
        <f>Q191*H191</f>
        <v>0.55389600000000005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135</v>
      </c>
      <c r="AT191" s="227" t="s">
        <v>130</v>
      </c>
      <c r="AU191" s="227" t="s">
        <v>83</v>
      </c>
      <c r="AY191" s="15" t="s">
        <v>128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81</v>
      </c>
      <c r="BK191" s="228">
        <f>ROUND(I191*H191,2)</f>
        <v>0</v>
      </c>
      <c r="BL191" s="15" t="s">
        <v>135</v>
      </c>
      <c r="BM191" s="227" t="s">
        <v>723</v>
      </c>
    </row>
    <row r="192" s="13" customFormat="1">
      <c r="A192" s="13"/>
      <c r="B192" s="229"/>
      <c r="C192" s="230"/>
      <c r="D192" s="231" t="s">
        <v>137</v>
      </c>
      <c r="E192" s="232" t="s">
        <v>1</v>
      </c>
      <c r="F192" s="233" t="s">
        <v>672</v>
      </c>
      <c r="G192" s="230"/>
      <c r="H192" s="234">
        <v>2.1000000000000001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137</v>
      </c>
      <c r="AU192" s="240" t="s">
        <v>83</v>
      </c>
      <c r="AV192" s="13" t="s">
        <v>83</v>
      </c>
      <c r="AW192" s="13" t="s">
        <v>30</v>
      </c>
      <c r="AX192" s="13" t="s">
        <v>81</v>
      </c>
      <c r="AY192" s="240" t="s">
        <v>128</v>
      </c>
    </row>
    <row r="193" s="2" customFormat="1" ht="16.5" customHeight="1">
      <c r="A193" s="36"/>
      <c r="B193" s="37"/>
      <c r="C193" s="216" t="s">
        <v>260</v>
      </c>
      <c r="D193" s="216" t="s">
        <v>130</v>
      </c>
      <c r="E193" s="217" t="s">
        <v>432</v>
      </c>
      <c r="F193" s="218" t="s">
        <v>433</v>
      </c>
      <c r="G193" s="219" t="s">
        <v>133</v>
      </c>
      <c r="H193" s="220">
        <v>170.38999999999999</v>
      </c>
      <c r="I193" s="221"/>
      <c r="J193" s="222">
        <f>ROUND(I193*H193,2)</f>
        <v>0</v>
      </c>
      <c r="K193" s="218" t="s">
        <v>134</v>
      </c>
      <c r="L193" s="42"/>
      <c r="M193" s="223" t="s">
        <v>1</v>
      </c>
      <c r="N193" s="224" t="s">
        <v>38</v>
      </c>
      <c r="O193" s="89"/>
      <c r="P193" s="225">
        <f>O193*H193</f>
        <v>0</v>
      </c>
      <c r="Q193" s="225">
        <v>0.23000000000000001</v>
      </c>
      <c r="R193" s="225">
        <f>Q193*H193</f>
        <v>39.189700000000002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135</v>
      </c>
      <c r="AT193" s="227" t="s">
        <v>130</v>
      </c>
      <c r="AU193" s="227" t="s">
        <v>83</v>
      </c>
      <c r="AY193" s="15" t="s">
        <v>128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81</v>
      </c>
      <c r="BK193" s="228">
        <f>ROUND(I193*H193,2)</f>
        <v>0</v>
      </c>
      <c r="BL193" s="15" t="s">
        <v>135</v>
      </c>
      <c r="BM193" s="227" t="s">
        <v>724</v>
      </c>
    </row>
    <row r="194" s="13" customFormat="1">
      <c r="A194" s="13"/>
      <c r="B194" s="229"/>
      <c r="C194" s="230"/>
      <c r="D194" s="231" t="s">
        <v>137</v>
      </c>
      <c r="E194" s="232" t="s">
        <v>1</v>
      </c>
      <c r="F194" s="233" t="s">
        <v>725</v>
      </c>
      <c r="G194" s="230"/>
      <c r="H194" s="234">
        <v>170.38999999999999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137</v>
      </c>
      <c r="AU194" s="240" t="s">
        <v>83</v>
      </c>
      <c r="AV194" s="13" t="s">
        <v>83</v>
      </c>
      <c r="AW194" s="13" t="s">
        <v>30</v>
      </c>
      <c r="AX194" s="13" t="s">
        <v>81</v>
      </c>
      <c r="AY194" s="240" t="s">
        <v>128</v>
      </c>
    </row>
    <row r="195" s="2" customFormat="1" ht="33" customHeight="1">
      <c r="A195" s="36"/>
      <c r="B195" s="37"/>
      <c r="C195" s="216" t="s">
        <v>265</v>
      </c>
      <c r="D195" s="216" t="s">
        <v>130</v>
      </c>
      <c r="E195" s="217" t="s">
        <v>437</v>
      </c>
      <c r="F195" s="218" t="s">
        <v>438</v>
      </c>
      <c r="G195" s="219" t="s">
        <v>133</v>
      </c>
      <c r="H195" s="220">
        <v>2.1000000000000001</v>
      </c>
      <c r="I195" s="221"/>
      <c r="J195" s="222">
        <f>ROUND(I195*H195,2)</f>
        <v>0</v>
      </c>
      <c r="K195" s="218" t="s">
        <v>134</v>
      </c>
      <c r="L195" s="42"/>
      <c r="M195" s="223" t="s">
        <v>1</v>
      </c>
      <c r="N195" s="224" t="s">
        <v>38</v>
      </c>
      <c r="O195" s="89"/>
      <c r="P195" s="225">
        <f>O195*H195</f>
        <v>0</v>
      </c>
      <c r="Q195" s="225">
        <v>0.20745</v>
      </c>
      <c r="R195" s="225">
        <f>Q195*H195</f>
        <v>0.435645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135</v>
      </c>
      <c r="AT195" s="227" t="s">
        <v>130</v>
      </c>
      <c r="AU195" s="227" t="s">
        <v>83</v>
      </c>
      <c r="AY195" s="15" t="s">
        <v>128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81</v>
      </c>
      <c r="BK195" s="228">
        <f>ROUND(I195*H195,2)</f>
        <v>0</v>
      </c>
      <c r="BL195" s="15" t="s">
        <v>135</v>
      </c>
      <c r="BM195" s="227" t="s">
        <v>726</v>
      </c>
    </row>
    <row r="196" s="13" customFormat="1">
      <c r="A196" s="13"/>
      <c r="B196" s="229"/>
      <c r="C196" s="230"/>
      <c r="D196" s="231" t="s">
        <v>137</v>
      </c>
      <c r="E196" s="232" t="s">
        <v>1</v>
      </c>
      <c r="F196" s="233" t="s">
        <v>672</v>
      </c>
      <c r="G196" s="230"/>
      <c r="H196" s="234">
        <v>2.1000000000000001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137</v>
      </c>
      <c r="AU196" s="240" t="s">
        <v>83</v>
      </c>
      <c r="AV196" s="13" t="s">
        <v>83</v>
      </c>
      <c r="AW196" s="13" t="s">
        <v>30</v>
      </c>
      <c r="AX196" s="13" t="s">
        <v>81</v>
      </c>
      <c r="AY196" s="240" t="s">
        <v>128</v>
      </c>
    </row>
    <row r="197" s="2" customFormat="1" ht="21.75" customHeight="1">
      <c r="A197" s="36"/>
      <c r="B197" s="37"/>
      <c r="C197" s="216" t="s">
        <v>269</v>
      </c>
      <c r="D197" s="216" t="s">
        <v>130</v>
      </c>
      <c r="E197" s="217" t="s">
        <v>441</v>
      </c>
      <c r="F197" s="218" t="s">
        <v>442</v>
      </c>
      <c r="G197" s="219" t="s">
        <v>133</v>
      </c>
      <c r="H197" s="220">
        <v>34.121000000000002</v>
      </c>
      <c r="I197" s="221"/>
      <c r="J197" s="222">
        <f>ROUND(I197*H197,2)</f>
        <v>0</v>
      </c>
      <c r="K197" s="218" t="s">
        <v>134</v>
      </c>
      <c r="L197" s="42"/>
      <c r="M197" s="223" t="s">
        <v>1</v>
      </c>
      <c r="N197" s="224" t="s">
        <v>38</v>
      </c>
      <c r="O197" s="89"/>
      <c r="P197" s="225">
        <f>O197*H197</f>
        <v>0</v>
      </c>
      <c r="Q197" s="225">
        <v>0.00031</v>
      </c>
      <c r="R197" s="225">
        <f>Q197*H197</f>
        <v>0.01057751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135</v>
      </c>
      <c r="AT197" s="227" t="s">
        <v>130</v>
      </c>
      <c r="AU197" s="227" t="s">
        <v>83</v>
      </c>
      <c r="AY197" s="15" t="s">
        <v>128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81</v>
      </c>
      <c r="BK197" s="228">
        <f>ROUND(I197*H197,2)</f>
        <v>0</v>
      </c>
      <c r="BL197" s="15" t="s">
        <v>135</v>
      </c>
      <c r="BM197" s="227" t="s">
        <v>727</v>
      </c>
    </row>
    <row r="198" s="13" customFormat="1">
      <c r="A198" s="13"/>
      <c r="B198" s="229"/>
      <c r="C198" s="230"/>
      <c r="D198" s="231" t="s">
        <v>137</v>
      </c>
      <c r="E198" s="232" t="s">
        <v>1</v>
      </c>
      <c r="F198" s="233" t="s">
        <v>728</v>
      </c>
      <c r="G198" s="230"/>
      <c r="H198" s="234">
        <v>34.121000000000002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137</v>
      </c>
      <c r="AU198" s="240" t="s">
        <v>83</v>
      </c>
      <c r="AV198" s="13" t="s">
        <v>83</v>
      </c>
      <c r="AW198" s="13" t="s">
        <v>30</v>
      </c>
      <c r="AX198" s="13" t="s">
        <v>81</v>
      </c>
      <c r="AY198" s="240" t="s">
        <v>128</v>
      </c>
    </row>
    <row r="199" s="2" customFormat="1" ht="21.75" customHeight="1">
      <c r="A199" s="36"/>
      <c r="B199" s="37"/>
      <c r="C199" s="216" t="s">
        <v>273</v>
      </c>
      <c r="D199" s="216" t="s">
        <v>130</v>
      </c>
      <c r="E199" s="217" t="s">
        <v>446</v>
      </c>
      <c r="F199" s="218" t="s">
        <v>447</v>
      </c>
      <c r="G199" s="219" t="s">
        <v>133</v>
      </c>
      <c r="H199" s="220">
        <v>1027.73</v>
      </c>
      <c r="I199" s="221"/>
      <c r="J199" s="222">
        <f>ROUND(I199*H199,2)</f>
        <v>0</v>
      </c>
      <c r="K199" s="218" t="s">
        <v>134</v>
      </c>
      <c r="L199" s="42"/>
      <c r="M199" s="223" t="s">
        <v>1</v>
      </c>
      <c r="N199" s="224" t="s">
        <v>38</v>
      </c>
      <c r="O199" s="89"/>
      <c r="P199" s="225">
        <f>O199*H199</f>
        <v>0</v>
      </c>
      <c r="Q199" s="225">
        <v>0.016619999999999999</v>
      </c>
      <c r="R199" s="225">
        <f>Q199*H199</f>
        <v>17.080872599999999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135</v>
      </c>
      <c r="AT199" s="227" t="s">
        <v>130</v>
      </c>
      <c r="AU199" s="227" t="s">
        <v>83</v>
      </c>
      <c r="AY199" s="15" t="s">
        <v>128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81</v>
      </c>
      <c r="BK199" s="228">
        <f>ROUND(I199*H199,2)</f>
        <v>0</v>
      </c>
      <c r="BL199" s="15" t="s">
        <v>135</v>
      </c>
      <c r="BM199" s="227" t="s">
        <v>729</v>
      </c>
    </row>
    <row r="200" s="13" customFormat="1">
      <c r="A200" s="13"/>
      <c r="B200" s="229"/>
      <c r="C200" s="230"/>
      <c r="D200" s="231" t="s">
        <v>137</v>
      </c>
      <c r="E200" s="232" t="s">
        <v>1</v>
      </c>
      <c r="F200" s="233" t="s">
        <v>730</v>
      </c>
      <c r="G200" s="230"/>
      <c r="H200" s="234">
        <v>1027.73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137</v>
      </c>
      <c r="AU200" s="240" t="s">
        <v>83</v>
      </c>
      <c r="AV200" s="13" t="s">
        <v>83</v>
      </c>
      <c r="AW200" s="13" t="s">
        <v>30</v>
      </c>
      <c r="AX200" s="13" t="s">
        <v>81</v>
      </c>
      <c r="AY200" s="240" t="s">
        <v>128</v>
      </c>
    </row>
    <row r="201" s="2" customFormat="1" ht="16.5" customHeight="1">
      <c r="A201" s="36"/>
      <c r="B201" s="37"/>
      <c r="C201" s="216" t="s">
        <v>277</v>
      </c>
      <c r="D201" s="216" t="s">
        <v>130</v>
      </c>
      <c r="E201" s="217" t="s">
        <v>451</v>
      </c>
      <c r="F201" s="218" t="s">
        <v>452</v>
      </c>
      <c r="G201" s="219" t="s">
        <v>133</v>
      </c>
      <c r="H201" s="220">
        <v>1057.5340000000001</v>
      </c>
      <c r="I201" s="221"/>
      <c r="J201" s="222">
        <f>ROUND(I201*H201,2)</f>
        <v>0</v>
      </c>
      <c r="K201" s="218" t="s">
        <v>134</v>
      </c>
      <c r="L201" s="42"/>
      <c r="M201" s="223" t="s">
        <v>1</v>
      </c>
      <c r="N201" s="224" t="s">
        <v>38</v>
      </c>
      <c r="O201" s="89"/>
      <c r="P201" s="225">
        <f>O201*H201</f>
        <v>0</v>
      </c>
      <c r="Q201" s="225">
        <v>0.2268</v>
      </c>
      <c r="R201" s="225">
        <f>Q201*H201</f>
        <v>239.84871120000003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135</v>
      </c>
      <c r="AT201" s="227" t="s">
        <v>130</v>
      </c>
      <c r="AU201" s="227" t="s">
        <v>83</v>
      </c>
      <c r="AY201" s="15" t="s">
        <v>128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81</v>
      </c>
      <c r="BK201" s="228">
        <f>ROUND(I201*H201,2)</f>
        <v>0</v>
      </c>
      <c r="BL201" s="15" t="s">
        <v>135</v>
      </c>
      <c r="BM201" s="227" t="s">
        <v>731</v>
      </c>
    </row>
    <row r="202" s="13" customFormat="1">
      <c r="A202" s="13"/>
      <c r="B202" s="229"/>
      <c r="C202" s="230"/>
      <c r="D202" s="231" t="s">
        <v>137</v>
      </c>
      <c r="E202" s="232" t="s">
        <v>1</v>
      </c>
      <c r="F202" s="233" t="s">
        <v>732</v>
      </c>
      <c r="G202" s="230"/>
      <c r="H202" s="234">
        <v>1057.5340000000001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137</v>
      </c>
      <c r="AU202" s="240" t="s">
        <v>83</v>
      </c>
      <c r="AV202" s="13" t="s">
        <v>83</v>
      </c>
      <c r="AW202" s="13" t="s">
        <v>30</v>
      </c>
      <c r="AX202" s="13" t="s">
        <v>81</v>
      </c>
      <c r="AY202" s="240" t="s">
        <v>128</v>
      </c>
    </row>
    <row r="203" s="2" customFormat="1" ht="16.5" customHeight="1">
      <c r="A203" s="36"/>
      <c r="B203" s="37"/>
      <c r="C203" s="216" t="s">
        <v>281</v>
      </c>
      <c r="D203" s="216" t="s">
        <v>130</v>
      </c>
      <c r="E203" s="217" t="s">
        <v>456</v>
      </c>
      <c r="F203" s="218" t="s">
        <v>457</v>
      </c>
      <c r="G203" s="219" t="s">
        <v>133</v>
      </c>
      <c r="H203" s="220">
        <v>29.670000000000002</v>
      </c>
      <c r="I203" s="221"/>
      <c r="J203" s="222">
        <f>ROUND(I203*H203,2)</f>
        <v>0</v>
      </c>
      <c r="K203" s="218" t="s">
        <v>134</v>
      </c>
      <c r="L203" s="42"/>
      <c r="M203" s="223" t="s">
        <v>1</v>
      </c>
      <c r="N203" s="224" t="s">
        <v>38</v>
      </c>
      <c r="O203" s="89"/>
      <c r="P203" s="225">
        <f>O203*H203</f>
        <v>0</v>
      </c>
      <c r="Q203" s="225">
        <v>0.215</v>
      </c>
      <c r="R203" s="225">
        <f>Q203*H203</f>
        <v>6.3790500000000003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135</v>
      </c>
      <c r="AT203" s="227" t="s">
        <v>130</v>
      </c>
      <c r="AU203" s="227" t="s">
        <v>83</v>
      </c>
      <c r="AY203" s="15" t="s">
        <v>128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81</v>
      </c>
      <c r="BK203" s="228">
        <f>ROUND(I203*H203,2)</f>
        <v>0</v>
      </c>
      <c r="BL203" s="15" t="s">
        <v>135</v>
      </c>
      <c r="BM203" s="227" t="s">
        <v>733</v>
      </c>
    </row>
    <row r="204" s="2" customFormat="1" ht="33" customHeight="1">
      <c r="A204" s="36"/>
      <c r="B204" s="37"/>
      <c r="C204" s="216" t="s">
        <v>284</v>
      </c>
      <c r="D204" s="216" t="s">
        <v>130</v>
      </c>
      <c r="E204" s="217" t="s">
        <v>461</v>
      </c>
      <c r="F204" s="218" t="s">
        <v>462</v>
      </c>
      <c r="G204" s="219" t="s">
        <v>133</v>
      </c>
      <c r="H204" s="220">
        <v>31.154</v>
      </c>
      <c r="I204" s="221"/>
      <c r="J204" s="222">
        <f>ROUND(I204*H204,2)</f>
        <v>0</v>
      </c>
      <c r="K204" s="218" t="s">
        <v>134</v>
      </c>
      <c r="L204" s="42"/>
      <c r="M204" s="223" t="s">
        <v>1</v>
      </c>
      <c r="N204" s="224" t="s">
        <v>38</v>
      </c>
      <c r="O204" s="89"/>
      <c r="P204" s="225">
        <f>O204*H204</f>
        <v>0</v>
      </c>
      <c r="Q204" s="225">
        <v>0.12966</v>
      </c>
      <c r="R204" s="225">
        <f>Q204*H204</f>
        <v>4.0394276399999995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135</v>
      </c>
      <c r="AT204" s="227" t="s">
        <v>130</v>
      </c>
      <c r="AU204" s="227" t="s">
        <v>83</v>
      </c>
      <c r="AY204" s="15" t="s">
        <v>128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81</v>
      </c>
      <c r="BK204" s="228">
        <f>ROUND(I204*H204,2)</f>
        <v>0</v>
      </c>
      <c r="BL204" s="15" t="s">
        <v>135</v>
      </c>
      <c r="BM204" s="227" t="s">
        <v>734</v>
      </c>
    </row>
    <row r="205" s="13" customFormat="1">
      <c r="A205" s="13"/>
      <c r="B205" s="229"/>
      <c r="C205" s="230"/>
      <c r="D205" s="231" t="s">
        <v>137</v>
      </c>
      <c r="E205" s="232" t="s">
        <v>1</v>
      </c>
      <c r="F205" s="233" t="s">
        <v>735</v>
      </c>
      <c r="G205" s="230"/>
      <c r="H205" s="234">
        <v>31.154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137</v>
      </c>
      <c r="AU205" s="240" t="s">
        <v>83</v>
      </c>
      <c r="AV205" s="13" t="s">
        <v>83</v>
      </c>
      <c r="AW205" s="13" t="s">
        <v>30</v>
      </c>
      <c r="AX205" s="13" t="s">
        <v>81</v>
      </c>
      <c r="AY205" s="240" t="s">
        <v>128</v>
      </c>
    </row>
    <row r="206" s="2" customFormat="1" ht="24.15" customHeight="1">
      <c r="A206" s="36"/>
      <c r="B206" s="37"/>
      <c r="C206" s="216" t="s">
        <v>288</v>
      </c>
      <c r="D206" s="216" t="s">
        <v>130</v>
      </c>
      <c r="E206" s="217" t="s">
        <v>466</v>
      </c>
      <c r="F206" s="218" t="s">
        <v>467</v>
      </c>
      <c r="G206" s="219" t="s">
        <v>133</v>
      </c>
      <c r="H206" s="220">
        <v>11.699999999999999</v>
      </c>
      <c r="I206" s="221"/>
      <c r="J206" s="222">
        <f>ROUND(I206*H206,2)</f>
        <v>0</v>
      </c>
      <c r="K206" s="218" t="s">
        <v>134</v>
      </c>
      <c r="L206" s="42"/>
      <c r="M206" s="223" t="s">
        <v>1</v>
      </c>
      <c r="N206" s="224" t="s">
        <v>38</v>
      </c>
      <c r="O206" s="89"/>
      <c r="P206" s="225">
        <f>O206*H206</f>
        <v>0</v>
      </c>
      <c r="Q206" s="225">
        <v>0.61404000000000003</v>
      </c>
      <c r="R206" s="225">
        <f>Q206*H206</f>
        <v>7.1842680000000003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135</v>
      </c>
      <c r="AT206" s="227" t="s">
        <v>130</v>
      </c>
      <c r="AU206" s="227" t="s">
        <v>83</v>
      </c>
      <c r="AY206" s="15" t="s">
        <v>128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81</v>
      </c>
      <c r="BK206" s="228">
        <f>ROUND(I206*H206,2)</f>
        <v>0</v>
      </c>
      <c r="BL206" s="15" t="s">
        <v>135</v>
      </c>
      <c r="BM206" s="227" t="s">
        <v>736</v>
      </c>
    </row>
    <row r="207" s="2" customFormat="1">
      <c r="A207" s="36"/>
      <c r="B207" s="37"/>
      <c r="C207" s="38"/>
      <c r="D207" s="231" t="s">
        <v>143</v>
      </c>
      <c r="E207" s="38"/>
      <c r="F207" s="241" t="s">
        <v>737</v>
      </c>
      <c r="G207" s="38"/>
      <c r="H207" s="38"/>
      <c r="I207" s="242"/>
      <c r="J207" s="38"/>
      <c r="K207" s="38"/>
      <c r="L207" s="42"/>
      <c r="M207" s="243"/>
      <c r="N207" s="244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143</v>
      </c>
      <c r="AU207" s="15" t="s">
        <v>83</v>
      </c>
    </row>
    <row r="208" s="13" customFormat="1">
      <c r="A208" s="13"/>
      <c r="B208" s="229"/>
      <c r="C208" s="230"/>
      <c r="D208" s="231" t="s">
        <v>137</v>
      </c>
      <c r="E208" s="232" t="s">
        <v>1</v>
      </c>
      <c r="F208" s="233" t="s">
        <v>738</v>
      </c>
      <c r="G208" s="230"/>
      <c r="H208" s="234">
        <v>11.699999999999999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137</v>
      </c>
      <c r="AU208" s="240" t="s">
        <v>83</v>
      </c>
      <c r="AV208" s="13" t="s">
        <v>83</v>
      </c>
      <c r="AW208" s="13" t="s">
        <v>30</v>
      </c>
      <c r="AX208" s="13" t="s">
        <v>81</v>
      </c>
      <c r="AY208" s="240" t="s">
        <v>128</v>
      </c>
    </row>
    <row r="209" s="2" customFormat="1" ht="24.15" customHeight="1">
      <c r="A209" s="36"/>
      <c r="B209" s="37"/>
      <c r="C209" s="216" t="s">
        <v>293</v>
      </c>
      <c r="D209" s="216" t="s">
        <v>130</v>
      </c>
      <c r="E209" s="217" t="s">
        <v>471</v>
      </c>
      <c r="F209" s="218" t="s">
        <v>472</v>
      </c>
      <c r="G209" s="219" t="s">
        <v>133</v>
      </c>
      <c r="H209" s="220">
        <v>11.699999999999999</v>
      </c>
      <c r="I209" s="221"/>
      <c r="J209" s="222">
        <f>ROUND(I209*H209,2)</f>
        <v>0</v>
      </c>
      <c r="K209" s="218" t="s">
        <v>134</v>
      </c>
      <c r="L209" s="42"/>
      <c r="M209" s="223" t="s">
        <v>1</v>
      </c>
      <c r="N209" s="224" t="s">
        <v>38</v>
      </c>
      <c r="O209" s="89"/>
      <c r="P209" s="225">
        <f>O209*H209</f>
        <v>0</v>
      </c>
      <c r="Q209" s="225">
        <v>0.053719999999999997</v>
      </c>
      <c r="R209" s="225">
        <f>Q209*H209</f>
        <v>0.62852399999999997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135</v>
      </c>
      <c r="AT209" s="227" t="s">
        <v>130</v>
      </c>
      <c r="AU209" s="227" t="s">
        <v>83</v>
      </c>
      <c r="AY209" s="15" t="s">
        <v>128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81</v>
      </c>
      <c r="BK209" s="228">
        <f>ROUND(I209*H209,2)</f>
        <v>0</v>
      </c>
      <c r="BL209" s="15" t="s">
        <v>135</v>
      </c>
      <c r="BM209" s="227" t="s">
        <v>739</v>
      </c>
    </row>
    <row r="210" s="13" customFormat="1">
      <c r="A210" s="13"/>
      <c r="B210" s="229"/>
      <c r="C210" s="230"/>
      <c r="D210" s="231" t="s">
        <v>137</v>
      </c>
      <c r="E210" s="232" t="s">
        <v>1</v>
      </c>
      <c r="F210" s="233" t="s">
        <v>738</v>
      </c>
      <c r="G210" s="230"/>
      <c r="H210" s="234">
        <v>11.699999999999999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137</v>
      </c>
      <c r="AU210" s="240" t="s">
        <v>83</v>
      </c>
      <c r="AV210" s="13" t="s">
        <v>83</v>
      </c>
      <c r="AW210" s="13" t="s">
        <v>30</v>
      </c>
      <c r="AX210" s="13" t="s">
        <v>81</v>
      </c>
      <c r="AY210" s="240" t="s">
        <v>128</v>
      </c>
    </row>
    <row r="211" s="12" customFormat="1" ht="22.8" customHeight="1">
      <c r="A211" s="12"/>
      <c r="B211" s="200"/>
      <c r="C211" s="201"/>
      <c r="D211" s="202" t="s">
        <v>72</v>
      </c>
      <c r="E211" s="214" t="s">
        <v>171</v>
      </c>
      <c r="F211" s="214" t="s">
        <v>474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P212</f>
        <v>0</v>
      </c>
      <c r="Q211" s="208"/>
      <c r="R211" s="209">
        <f>R212</f>
        <v>0</v>
      </c>
      <c r="S211" s="208"/>
      <c r="T211" s="210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1" t="s">
        <v>81</v>
      </c>
      <c r="AT211" s="212" t="s">
        <v>72</v>
      </c>
      <c r="AU211" s="212" t="s">
        <v>81</v>
      </c>
      <c r="AY211" s="211" t="s">
        <v>128</v>
      </c>
      <c r="BK211" s="213">
        <f>BK212</f>
        <v>0</v>
      </c>
    </row>
    <row r="212" s="2" customFormat="1" ht="24.15" customHeight="1">
      <c r="A212" s="36"/>
      <c r="B212" s="37"/>
      <c r="C212" s="216" t="s">
        <v>297</v>
      </c>
      <c r="D212" s="216" t="s">
        <v>130</v>
      </c>
      <c r="E212" s="217" t="s">
        <v>491</v>
      </c>
      <c r="F212" s="218" t="s">
        <v>492</v>
      </c>
      <c r="G212" s="219" t="s">
        <v>247</v>
      </c>
      <c r="H212" s="220">
        <v>4</v>
      </c>
      <c r="I212" s="221"/>
      <c r="J212" s="222">
        <f>ROUND(I212*H212,2)</f>
        <v>0</v>
      </c>
      <c r="K212" s="218" t="s">
        <v>134</v>
      </c>
      <c r="L212" s="42"/>
      <c r="M212" s="223" t="s">
        <v>1</v>
      </c>
      <c r="N212" s="224" t="s">
        <v>38</v>
      </c>
      <c r="O212" s="89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135</v>
      </c>
      <c r="AT212" s="227" t="s">
        <v>130</v>
      </c>
      <c r="AU212" s="227" t="s">
        <v>83</v>
      </c>
      <c r="AY212" s="15" t="s">
        <v>128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81</v>
      </c>
      <c r="BK212" s="228">
        <f>ROUND(I212*H212,2)</f>
        <v>0</v>
      </c>
      <c r="BL212" s="15" t="s">
        <v>135</v>
      </c>
      <c r="BM212" s="227" t="s">
        <v>740</v>
      </c>
    </row>
    <row r="213" s="12" customFormat="1" ht="22.8" customHeight="1">
      <c r="A213" s="12"/>
      <c r="B213" s="200"/>
      <c r="C213" s="201"/>
      <c r="D213" s="202" t="s">
        <v>72</v>
      </c>
      <c r="E213" s="214" t="s">
        <v>176</v>
      </c>
      <c r="F213" s="214" t="s">
        <v>517</v>
      </c>
      <c r="G213" s="201"/>
      <c r="H213" s="201"/>
      <c r="I213" s="204"/>
      <c r="J213" s="215">
        <f>BK213</f>
        <v>0</v>
      </c>
      <c r="K213" s="201"/>
      <c r="L213" s="206"/>
      <c r="M213" s="207"/>
      <c r="N213" s="208"/>
      <c r="O213" s="208"/>
      <c r="P213" s="209">
        <f>SUM(P214:P226)</f>
        <v>0</v>
      </c>
      <c r="Q213" s="208"/>
      <c r="R213" s="209">
        <f>SUM(R214:R226)</f>
        <v>51.505544999999998</v>
      </c>
      <c r="S213" s="208"/>
      <c r="T213" s="210">
        <f>SUM(T214:T226)</f>
        <v>31.282500000000002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1" t="s">
        <v>81</v>
      </c>
      <c r="AT213" s="212" t="s">
        <v>72</v>
      </c>
      <c r="AU213" s="212" t="s">
        <v>81</v>
      </c>
      <c r="AY213" s="211" t="s">
        <v>128</v>
      </c>
      <c r="BK213" s="213">
        <f>SUM(BK214:BK226)</f>
        <v>0</v>
      </c>
    </row>
    <row r="214" s="2" customFormat="1" ht="24.15" customHeight="1">
      <c r="A214" s="36"/>
      <c r="B214" s="37"/>
      <c r="C214" s="216" t="s">
        <v>301</v>
      </c>
      <c r="D214" s="216" t="s">
        <v>130</v>
      </c>
      <c r="E214" s="217" t="s">
        <v>741</v>
      </c>
      <c r="F214" s="218" t="s">
        <v>742</v>
      </c>
      <c r="G214" s="219" t="s">
        <v>247</v>
      </c>
      <c r="H214" s="220">
        <v>2</v>
      </c>
      <c r="I214" s="221"/>
      <c r="J214" s="222">
        <f>ROUND(I214*H214,2)</f>
        <v>0</v>
      </c>
      <c r="K214" s="218" t="s">
        <v>134</v>
      </c>
      <c r="L214" s="42"/>
      <c r="M214" s="223" t="s">
        <v>1</v>
      </c>
      <c r="N214" s="224" t="s">
        <v>38</v>
      </c>
      <c r="O214" s="89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135</v>
      </c>
      <c r="AT214" s="227" t="s">
        <v>130</v>
      </c>
      <c r="AU214" s="227" t="s">
        <v>83</v>
      </c>
      <c r="AY214" s="15" t="s">
        <v>128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81</v>
      </c>
      <c r="BK214" s="228">
        <f>ROUND(I214*H214,2)</f>
        <v>0</v>
      </c>
      <c r="BL214" s="15" t="s">
        <v>135</v>
      </c>
      <c r="BM214" s="227" t="s">
        <v>743</v>
      </c>
    </row>
    <row r="215" s="2" customFormat="1" ht="16.5" customHeight="1">
      <c r="A215" s="36"/>
      <c r="B215" s="37"/>
      <c r="C215" s="245" t="s">
        <v>305</v>
      </c>
      <c r="D215" s="245" t="s">
        <v>203</v>
      </c>
      <c r="E215" s="246" t="s">
        <v>519</v>
      </c>
      <c r="F215" s="247" t="s">
        <v>520</v>
      </c>
      <c r="G215" s="248" t="s">
        <v>247</v>
      </c>
      <c r="H215" s="249">
        <v>2</v>
      </c>
      <c r="I215" s="250"/>
      <c r="J215" s="251">
        <f>ROUND(I215*H215,2)</f>
        <v>0</v>
      </c>
      <c r="K215" s="247" t="s">
        <v>134</v>
      </c>
      <c r="L215" s="252"/>
      <c r="M215" s="253" t="s">
        <v>1</v>
      </c>
      <c r="N215" s="254" t="s">
        <v>38</v>
      </c>
      <c r="O215" s="89"/>
      <c r="P215" s="225">
        <f>O215*H215</f>
        <v>0</v>
      </c>
      <c r="Q215" s="225">
        <v>0.0020999999999999999</v>
      </c>
      <c r="R215" s="225">
        <f>Q215*H215</f>
        <v>0.0041999999999999997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171</v>
      </c>
      <c r="AT215" s="227" t="s">
        <v>203</v>
      </c>
      <c r="AU215" s="227" t="s">
        <v>83</v>
      </c>
      <c r="AY215" s="15" t="s">
        <v>128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81</v>
      </c>
      <c r="BK215" s="228">
        <f>ROUND(I215*H215,2)</f>
        <v>0</v>
      </c>
      <c r="BL215" s="15" t="s">
        <v>135</v>
      </c>
      <c r="BM215" s="227" t="s">
        <v>744</v>
      </c>
    </row>
    <row r="216" s="2" customFormat="1" ht="24.15" customHeight="1">
      <c r="A216" s="36"/>
      <c r="B216" s="37"/>
      <c r="C216" s="216" t="s">
        <v>309</v>
      </c>
      <c r="D216" s="216" t="s">
        <v>130</v>
      </c>
      <c r="E216" s="217" t="s">
        <v>528</v>
      </c>
      <c r="F216" s="218" t="s">
        <v>529</v>
      </c>
      <c r="G216" s="219" t="s">
        <v>247</v>
      </c>
      <c r="H216" s="220">
        <v>4</v>
      </c>
      <c r="I216" s="221"/>
      <c r="J216" s="222">
        <f>ROUND(I216*H216,2)</f>
        <v>0</v>
      </c>
      <c r="K216" s="218" t="s">
        <v>134</v>
      </c>
      <c r="L216" s="42"/>
      <c r="M216" s="223" t="s">
        <v>1</v>
      </c>
      <c r="N216" s="224" t="s">
        <v>38</v>
      </c>
      <c r="O216" s="89"/>
      <c r="P216" s="225">
        <f>O216*H216</f>
        <v>0</v>
      </c>
      <c r="Q216" s="225">
        <v>7.0056599999999998</v>
      </c>
      <c r="R216" s="225">
        <f>Q216*H216</f>
        <v>28.022639999999999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135</v>
      </c>
      <c r="AT216" s="227" t="s">
        <v>130</v>
      </c>
      <c r="AU216" s="227" t="s">
        <v>83</v>
      </c>
      <c r="AY216" s="15" t="s">
        <v>128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81</v>
      </c>
      <c r="BK216" s="228">
        <f>ROUND(I216*H216,2)</f>
        <v>0</v>
      </c>
      <c r="BL216" s="15" t="s">
        <v>135</v>
      </c>
      <c r="BM216" s="227" t="s">
        <v>745</v>
      </c>
    </row>
    <row r="217" s="2" customFormat="1" ht="24.15" customHeight="1">
      <c r="A217" s="36"/>
      <c r="B217" s="37"/>
      <c r="C217" s="216" t="s">
        <v>314</v>
      </c>
      <c r="D217" s="216" t="s">
        <v>130</v>
      </c>
      <c r="E217" s="217" t="s">
        <v>536</v>
      </c>
      <c r="F217" s="218" t="s">
        <v>537</v>
      </c>
      <c r="G217" s="219" t="s">
        <v>478</v>
      </c>
      <c r="H217" s="220">
        <v>12.5</v>
      </c>
      <c r="I217" s="221"/>
      <c r="J217" s="222">
        <f>ROUND(I217*H217,2)</f>
        <v>0</v>
      </c>
      <c r="K217" s="218" t="s">
        <v>134</v>
      </c>
      <c r="L217" s="42"/>
      <c r="M217" s="223" t="s">
        <v>1</v>
      </c>
      <c r="N217" s="224" t="s">
        <v>38</v>
      </c>
      <c r="O217" s="89"/>
      <c r="P217" s="225">
        <f>O217*H217</f>
        <v>0</v>
      </c>
      <c r="Q217" s="225">
        <v>0.61348000000000003</v>
      </c>
      <c r="R217" s="225">
        <f>Q217*H217</f>
        <v>7.6684999999999999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135</v>
      </c>
      <c r="AT217" s="227" t="s">
        <v>130</v>
      </c>
      <c r="AU217" s="227" t="s">
        <v>83</v>
      </c>
      <c r="AY217" s="15" t="s">
        <v>128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81</v>
      </c>
      <c r="BK217" s="228">
        <f>ROUND(I217*H217,2)</f>
        <v>0</v>
      </c>
      <c r="BL217" s="15" t="s">
        <v>135</v>
      </c>
      <c r="BM217" s="227" t="s">
        <v>746</v>
      </c>
    </row>
    <row r="218" s="2" customFormat="1" ht="33" customHeight="1">
      <c r="A218" s="36"/>
      <c r="B218" s="37"/>
      <c r="C218" s="245" t="s">
        <v>319</v>
      </c>
      <c r="D218" s="245" t="s">
        <v>203</v>
      </c>
      <c r="E218" s="246" t="s">
        <v>540</v>
      </c>
      <c r="F218" s="247" t="s">
        <v>541</v>
      </c>
      <c r="G218" s="248" t="s">
        <v>247</v>
      </c>
      <c r="H218" s="249">
        <v>5</v>
      </c>
      <c r="I218" s="250"/>
      <c r="J218" s="251">
        <f>ROUND(I218*H218,2)</f>
        <v>0</v>
      </c>
      <c r="K218" s="247" t="s">
        <v>134</v>
      </c>
      <c r="L218" s="252"/>
      <c r="M218" s="253" t="s">
        <v>1</v>
      </c>
      <c r="N218" s="254" t="s">
        <v>38</v>
      </c>
      <c r="O218" s="89"/>
      <c r="P218" s="225">
        <f>O218*H218</f>
        <v>0</v>
      </c>
      <c r="Q218" s="225">
        <v>0.749</v>
      </c>
      <c r="R218" s="225">
        <f>Q218*H218</f>
        <v>3.7450000000000001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171</v>
      </c>
      <c r="AT218" s="227" t="s">
        <v>203</v>
      </c>
      <c r="AU218" s="227" t="s">
        <v>83</v>
      </c>
      <c r="AY218" s="15" t="s">
        <v>128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81</v>
      </c>
      <c r="BK218" s="228">
        <f>ROUND(I218*H218,2)</f>
        <v>0</v>
      </c>
      <c r="BL218" s="15" t="s">
        <v>135</v>
      </c>
      <c r="BM218" s="227" t="s">
        <v>747</v>
      </c>
    </row>
    <row r="219" s="2" customFormat="1" ht="24.15" customHeight="1">
      <c r="A219" s="36"/>
      <c r="B219" s="37"/>
      <c r="C219" s="216" t="s">
        <v>324</v>
      </c>
      <c r="D219" s="216" t="s">
        <v>130</v>
      </c>
      <c r="E219" s="217" t="s">
        <v>544</v>
      </c>
      <c r="F219" s="218" t="s">
        <v>545</v>
      </c>
      <c r="G219" s="219" t="s">
        <v>141</v>
      </c>
      <c r="H219" s="220">
        <v>4.7999999999999998</v>
      </c>
      <c r="I219" s="221"/>
      <c r="J219" s="222">
        <f>ROUND(I219*H219,2)</f>
        <v>0</v>
      </c>
      <c r="K219" s="218" t="s">
        <v>134</v>
      </c>
      <c r="L219" s="42"/>
      <c r="M219" s="223" t="s">
        <v>1</v>
      </c>
      <c r="N219" s="224" t="s">
        <v>38</v>
      </c>
      <c r="O219" s="89"/>
      <c r="P219" s="225">
        <f>O219*H219</f>
        <v>0</v>
      </c>
      <c r="Q219" s="225">
        <v>2.5122499999999999</v>
      </c>
      <c r="R219" s="225">
        <f>Q219*H219</f>
        <v>12.0588</v>
      </c>
      <c r="S219" s="225">
        <v>0</v>
      </c>
      <c r="T219" s="22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135</v>
      </c>
      <c r="AT219" s="227" t="s">
        <v>130</v>
      </c>
      <c r="AU219" s="227" t="s">
        <v>83</v>
      </c>
      <c r="AY219" s="15" t="s">
        <v>128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81</v>
      </c>
      <c r="BK219" s="228">
        <f>ROUND(I219*H219,2)</f>
        <v>0</v>
      </c>
      <c r="BL219" s="15" t="s">
        <v>135</v>
      </c>
      <c r="BM219" s="227" t="s">
        <v>748</v>
      </c>
    </row>
    <row r="220" s="13" customFormat="1">
      <c r="A220" s="13"/>
      <c r="B220" s="229"/>
      <c r="C220" s="230"/>
      <c r="D220" s="231" t="s">
        <v>137</v>
      </c>
      <c r="E220" s="232" t="s">
        <v>1</v>
      </c>
      <c r="F220" s="233" t="s">
        <v>708</v>
      </c>
      <c r="G220" s="230"/>
      <c r="H220" s="234">
        <v>4.7999999999999998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137</v>
      </c>
      <c r="AU220" s="240" t="s">
        <v>83</v>
      </c>
      <c r="AV220" s="13" t="s">
        <v>83</v>
      </c>
      <c r="AW220" s="13" t="s">
        <v>30</v>
      </c>
      <c r="AX220" s="13" t="s">
        <v>81</v>
      </c>
      <c r="AY220" s="240" t="s">
        <v>128</v>
      </c>
    </row>
    <row r="221" s="2" customFormat="1" ht="33" customHeight="1">
      <c r="A221" s="36"/>
      <c r="B221" s="37"/>
      <c r="C221" s="216" t="s">
        <v>328</v>
      </c>
      <c r="D221" s="216" t="s">
        <v>130</v>
      </c>
      <c r="E221" s="217" t="s">
        <v>549</v>
      </c>
      <c r="F221" s="218" t="s">
        <v>550</v>
      </c>
      <c r="G221" s="219" t="s">
        <v>478</v>
      </c>
      <c r="H221" s="220">
        <v>10.5</v>
      </c>
      <c r="I221" s="221"/>
      <c r="J221" s="222">
        <f>ROUND(I221*H221,2)</f>
        <v>0</v>
      </c>
      <c r="K221" s="218" t="s">
        <v>134</v>
      </c>
      <c r="L221" s="42"/>
      <c r="M221" s="223" t="s">
        <v>1</v>
      </c>
      <c r="N221" s="224" t="s">
        <v>38</v>
      </c>
      <c r="O221" s="89"/>
      <c r="P221" s="225">
        <f>O221*H221</f>
        <v>0</v>
      </c>
      <c r="Q221" s="225">
        <v>0.00060999999999999997</v>
      </c>
      <c r="R221" s="225">
        <f>Q221*H221</f>
        <v>0.0064050000000000001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135</v>
      </c>
      <c r="AT221" s="227" t="s">
        <v>130</v>
      </c>
      <c r="AU221" s="227" t="s">
        <v>83</v>
      </c>
      <c r="AY221" s="15" t="s">
        <v>128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81</v>
      </c>
      <c r="BK221" s="228">
        <f>ROUND(I221*H221,2)</f>
        <v>0</v>
      </c>
      <c r="BL221" s="15" t="s">
        <v>135</v>
      </c>
      <c r="BM221" s="227" t="s">
        <v>749</v>
      </c>
    </row>
    <row r="222" s="13" customFormat="1">
      <c r="A222" s="13"/>
      <c r="B222" s="229"/>
      <c r="C222" s="230"/>
      <c r="D222" s="231" t="s">
        <v>137</v>
      </c>
      <c r="E222" s="232" t="s">
        <v>1</v>
      </c>
      <c r="F222" s="233" t="s">
        <v>750</v>
      </c>
      <c r="G222" s="230"/>
      <c r="H222" s="234">
        <v>10.5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137</v>
      </c>
      <c r="AU222" s="240" t="s">
        <v>83</v>
      </c>
      <c r="AV222" s="13" t="s">
        <v>83</v>
      </c>
      <c r="AW222" s="13" t="s">
        <v>30</v>
      </c>
      <c r="AX222" s="13" t="s">
        <v>81</v>
      </c>
      <c r="AY222" s="240" t="s">
        <v>128</v>
      </c>
    </row>
    <row r="223" s="2" customFormat="1" ht="24.15" customHeight="1">
      <c r="A223" s="36"/>
      <c r="B223" s="37"/>
      <c r="C223" s="216" t="s">
        <v>332</v>
      </c>
      <c r="D223" s="216" t="s">
        <v>130</v>
      </c>
      <c r="E223" s="217" t="s">
        <v>554</v>
      </c>
      <c r="F223" s="218" t="s">
        <v>555</v>
      </c>
      <c r="G223" s="219" t="s">
        <v>478</v>
      </c>
      <c r="H223" s="220">
        <v>10.5</v>
      </c>
      <c r="I223" s="221"/>
      <c r="J223" s="222">
        <f>ROUND(I223*H223,2)</f>
        <v>0</v>
      </c>
      <c r="K223" s="218" t="s">
        <v>134</v>
      </c>
      <c r="L223" s="42"/>
      <c r="M223" s="223" t="s">
        <v>1</v>
      </c>
      <c r="N223" s="224" t="s">
        <v>38</v>
      </c>
      <c r="O223" s="89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135</v>
      </c>
      <c r="AT223" s="227" t="s">
        <v>130</v>
      </c>
      <c r="AU223" s="227" t="s">
        <v>83</v>
      </c>
      <c r="AY223" s="15" t="s">
        <v>128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81</v>
      </c>
      <c r="BK223" s="228">
        <f>ROUND(I223*H223,2)</f>
        <v>0</v>
      </c>
      <c r="BL223" s="15" t="s">
        <v>135</v>
      </c>
      <c r="BM223" s="227" t="s">
        <v>751</v>
      </c>
    </row>
    <row r="224" s="2" customFormat="1" ht="24.15" customHeight="1">
      <c r="A224" s="36"/>
      <c r="B224" s="37"/>
      <c r="C224" s="216" t="s">
        <v>337</v>
      </c>
      <c r="D224" s="216" t="s">
        <v>130</v>
      </c>
      <c r="E224" s="217" t="s">
        <v>558</v>
      </c>
      <c r="F224" s="218" t="s">
        <v>559</v>
      </c>
      <c r="G224" s="219" t="s">
        <v>478</v>
      </c>
      <c r="H224" s="220">
        <v>322.5</v>
      </c>
      <c r="I224" s="221"/>
      <c r="J224" s="222">
        <f>ROUND(I224*H224,2)</f>
        <v>0</v>
      </c>
      <c r="K224" s="218" t="s">
        <v>134</v>
      </c>
      <c r="L224" s="42"/>
      <c r="M224" s="223" t="s">
        <v>1</v>
      </c>
      <c r="N224" s="224" t="s">
        <v>38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0.097000000000000003</v>
      </c>
      <c r="T224" s="226">
        <f>S224*H224</f>
        <v>31.282500000000002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135</v>
      </c>
      <c r="AT224" s="227" t="s">
        <v>130</v>
      </c>
      <c r="AU224" s="227" t="s">
        <v>83</v>
      </c>
      <c r="AY224" s="15" t="s">
        <v>128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81</v>
      </c>
      <c r="BK224" s="228">
        <f>ROUND(I224*H224,2)</f>
        <v>0</v>
      </c>
      <c r="BL224" s="15" t="s">
        <v>135</v>
      </c>
      <c r="BM224" s="227" t="s">
        <v>752</v>
      </c>
    </row>
    <row r="225" s="2" customFormat="1">
      <c r="A225" s="36"/>
      <c r="B225" s="37"/>
      <c r="C225" s="38"/>
      <c r="D225" s="231" t="s">
        <v>143</v>
      </c>
      <c r="E225" s="38"/>
      <c r="F225" s="241" t="s">
        <v>561</v>
      </c>
      <c r="G225" s="38"/>
      <c r="H225" s="38"/>
      <c r="I225" s="242"/>
      <c r="J225" s="38"/>
      <c r="K225" s="38"/>
      <c r="L225" s="42"/>
      <c r="M225" s="243"/>
      <c r="N225" s="244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143</v>
      </c>
      <c r="AU225" s="15" t="s">
        <v>83</v>
      </c>
    </row>
    <row r="226" s="13" customFormat="1">
      <c r="A226" s="13"/>
      <c r="B226" s="229"/>
      <c r="C226" s="230"/>
      <c r="D226" s="231" t="s">
        <v>137</v>
      </c>
      <c r="E226" s="232" t="s">
        <v>1</v>
      </c>
      <c r="F226" s="233" t="s">
        <v>753</v>
      </c>
      <c r="G226" s="230"/>
      <c r="H226" s="234">
        <v>322.5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137</v>
      </c>
      <c r="AU226" s="240" t="s">
        <v>83</v>
      </c>
      <c r="AV226" s="13" t="s">
        <v>83</v>
      </c>
      <c r="AW226" s="13" t="s">
        <v>30</v>
      </c>
      <c r="AX226" s="13" t="s">
        <v>81</v>
      </c>
      <c r="AY226" s="240" t="s">
        <v>128</v>
      </c>
    </row>
    <row r="227" s="12" customFormat="1" ht="22.8" customHeight="1">
      <c r="A227" s="12"/>
      <c r="B227" s="200"/>
      <c r="C227" s="201"/>
      <c r="D227" s="202" t="s">
        <v>72</v>
      </c>
      <c r="E227" s="214" t="s">
        <v>563</v>
      </c>
      <c r="F227" s="214" t="s">
        <v>564</v>
      </c>
      <c r="G227" s="201"/>
      <c r="H227" s="201"/>
      <c r="I227" s="204"/>
      <c r="J227" s="215">
        <f>BK227</f>
        <v>0</v>
      </c>
      <c r="K227" s="201"/>
      <c r="L227" s="206"/>
      <c r="M227" s="207"/>
      <c r="N227" s="208"/>
      <c r="O227" s="208"/>
      <c r="P227" s="209">
        <f>P228</f>
        <v>0</v>
      </c>
      <c r="Q227" s="208"/>
      <c r="R227" s="209">
        <f>R228</f>
        <v>0</v>
      </c>
      <c r="S227" s="208"/>
      <c r="T227" s="210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1" t="s">
        <v>81</v>
      </c>
      <c r="AT227" s="212" t="s">
        <v>72</v>
      </c>
      <c r="AU227" s="212" t="s">
        <v>81</v>
      </c>
      <c r="AY227" s="211" t="s">
        <v>128</v>
      </c>
      <c r="BK227" s="213">
        <f>BK228</f>
        <v>0</v>
      </c>
    </row>
    <row r="228" s="2" customFormat="1" ht="21.75" customHeight="1">
      <c r="A228" s="36"/>
      <c r="B228" s="37"/>
      <c r="C228" s="216" t="s">
        <v>342</v>
      </c>
      <c r="D228" s="216" t="s">
        <v>130</v>
      </c>
      <c r="E228" s="217" t="s">
        <v>754</v>
      </c>
      <c r="F228" s="218" t="s">
        <v>567</v>
      </c>
      <c r="G228" s="219" t="s">
        <v>206</v>
      </c>
      <c r="H228" s="220">
        <v>31.280000000000001</v>
      </c>
      <c r="I228" s="221"/>
      <c r="J228" s="222">
        <f>ROUND(I228*H228,2)</f>
        <v>0</v>
      </c>
      <c r="K228" s="218" t="s">
        <v>134</v>
      </c>
      <c r="L228" s="42"/>
      <c r="M228" s="223" t="s">
        <v>1</v>
      </c>
      <c r="N228" s="224" t="s">
        <v>38</v>
      </c>
      <c r="O228" s="89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135</v>
      </c>
      <c r="AT228" s="227" t="s">
        <v>130</v>
      </c>
      <c r="AU228" s="227" t="s">
        <v>83</v>
      </c>
      <c r="AY228" s="15" t="s">
        <v>128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81</v>
      </c>
      <c r="BK228" s="228">
        <f>ROUND(I228*H228,2)</f>
        <v>0</v>
      </c>
      <c r="BL228" s="15" t="s">
        <v>135</v>
      </c>
      <c r="BM228" s="227" t="s">
        <v>755</v>
      </c>
    </row>
    <row r="229" s="12" customFormat="1" ht="22.8" customHeight="1">
      <c r="A229" s="12"/>
      <c r="B229" s="200"/>
      <c r="C229" s="201"/>
      <c r="D229" s="202" t="s">
        <v>72</v>
      </c>
      <c r="E229" s="214" t="s">
        <v>585</v>
      </c>
      <c r="F229" s="214" t="s">
        <v>586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P230</f>
        <v>0</v>
      </c>
      <c r="Q229" s="208"/>
      <c r="R229" s="209">
        <f>R230</f>
        <v>0</v>
      </c>
      <c r="S229" s="208"/>
      <c r="T229" s="210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1" t="s">
        <v>81</v>
      </c>
      <c r="AT229" s="212" t="s">
        <v>72</v>
      </c>
      <c r="AU229" s="212" t="s">
        <v>81</v>
      </c>
      <c r="AY229" s="211" t="s">
        <v>128</v>
      </c>
      <c r="BK229" s="213">
        <f>BK230</f>
        <v>0</v>
      </c>
    </row>
    <row r="230" s="2" customFormat="1" ht="33" customHeight="1">
      <c r="A230" s="36"/>
      <c r="B230" s="37"/>
      <c r="C230" s="216" t="s">
        <v>347</v>
      </c>
      <c r="D230" s="216" t="s">
        <v>130</v>
      </c>
      <c r="E230" s="217" t="s">
        <v>588</v>
      </c>
      <c r="F230" s="218" t="s">
        <v>589</v>
      </c>
      <c r="G230" s="219" t="s">
        <v>206</v>
      </c>
      <c r="H230" s="220">
        <v>2172.395</v>
      </c>
      <c r="I230" s="221"/>
      <c r="J230" s="222">
        <f>ROUND(I230*H230,2)</f>
        <v>0</v>
      </c>
      <c r="K230" s="218" t="s">
        <v>134</v>
      </c>
      <c r="L230" s="42"/>
      <c r="M230" s="223" t="s">
        <v>1</v>
      </c>
      <c r="N230" s="224" t="s">
        <v>38</v>
      </c>
      <c r="O230" s="89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135</v>
      </c>
      <c r="AT230" s="227" t="s">
        <v>130</v>
      </c>
      <c r="AU230" s="227" t="s">
        <v>83</v>
      </c>
      <c r="AY230" s="15" t="s">
        <v>128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81</v>
      </c>
      <c r="BK230" s="228">
        <f>ROUND(I230*H230,2)</f>
        <v>0</v>
      </c>
      <c r="BL230" s="15" t="s">
        <v>135</v>
      </c>
      <c r="BM230" s="227" t="s">
        <v>756</v>
      </c>
    </row>
    <row r="231" s="12" customFormat="1" ht="25.92" customHeight="1">
      <c r="A231" s="12"/>
      <c r="B231" s="200"/>
      <c r="C231" s="201"/>
      <c r="D231" s="202" t="s">
        <v>72</v>
      </c>
      <c r="E231" s="203" t="s">
        <v>604</v>
      </c>
      <c r="F231" s="203" t="s">
        <v>605</v>
      </c>
      <c r="G231" s="201"/>
      <c r="H231" s="201"/>
      <c r="I231" s="204"/>
      <c r="J231" s="205">
        <f>BK231</f>
        <v>0</v>
      </c>
      <c r="K231" s="201"/>
      <c r="L231" s="206"/>
      <c r="M231" s="207"/>
      <c r="N231" s="208"/>
      <c r="O231" s="208"/>
      <c r="P231" s="209">
        <f>P232+P239+P242+P244+P246+P249</f>
        <v>0</v>
      </c>
      <c r="Q231" s="208"/>
      <c r="R231" s="209">
        <f>R232+R239+R242+R244+R246+R249</f>
        <v>0</v>
      </c>
      <c r="S231" s="208"/>
      <c r="T231" s="210">
        <f>T232+T239+T242+T244+T246+T249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1" t="s">
        <v>155</v>
      </c>
      <c r="AT231" s="212" t="s">
        <v>72</v>
      </c>
      <c r="AU231" s="212" t="s">
        <v>73</v>
      </c>
      <c r="AY231" s="211" t="s">
        <v>128</v>
      </c>
      <c r="BK231" s="213">
        <f>BK232+BK239+BK242+BK244+BK246+BK249</f>
        <v>0</v>
      </c>
    </row>
    <row r="232" s="12" customFormat="1" ht="22.8" customHeight="1">
      <c r="A232" s="12"/>
      <c r="B232" s="200"/>
      <c r="C232" s="201"/>
      <c r="D232" s="202" t="s">
        <v>72</v>
      </c>
      <c r="E232" s="214" t="s">
        <v>606</v>
      </c>
      <c r="F232" s="214" t="s">
        <v>607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SUM(P233:P238)</f>
        <v>0</v>
      </c>
      <c r="Q232" s="208"/>
      <c r="R232" s="209">
        <f>SUM(R233:R238)</f>
        <v>0</v>
      </c>
      <c r="S232" s="208"/>
      <c r="T232" s="210">
        <f>SUM(T233:T238)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155</v>
      </c>
      <c r="AT232" s="212" t="s">
        <v>72</v>
      </c>
      <c r="AU232" s="212" t="s">
        <v>81</v>
      </c>
      <c r="AY232" s="211" t="s">
        <v>128</v>
      </c>
      <c r="BK232" s="213">
        <f>SUM(BK233:BK238)</f>
        <v>0</v>
      </c>
    </row>
    <row r="233" s="2" customFormat="1" ht="16.5" customHeight="1">
      <c r="A233" s="36"/>
      <c r="B233" s="37"/>
      <c r="C233" s="216" t="s">
        <v>353</v>
      </c>
      <c r="D233" s="216" t="s">
        <v>130</v>
      </c>
      <c r="E233" s="217" t="s">
        <v>609</v>
      </c>
      <c r="F233" s="218" t="s">
        <v>610</v>
      </c>
      <c r="G233" s="219" t="s">
        <v>611</v>
      </c>
      <c r="H233" s="220">
        <v>1</v>
      </c>
      <c r="I233" s="221"/>
      <c r="J233" s="222">
        <f>ROUND(I233*H233,2)</f>
        <v>0</v>
      </c>
      <c r="K233" s="218" t="s">
        <v>134</v>
      </c>
      <c r="L233" s="42"/>
      <c r="M233" s="223" t="s">
        <v>1</v>
      </c>
      <c r="N233" s="224" t="s">
        <v>38</v>
      </c>
      <c r="O233" s="89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612</v>
      </c>
      <c r="AT233" s="227" t="s">
        <v>130</v>
      </c>
      <c r="AU233" s="227" t="s">
        <v>83</v>
      </c>
      <c r="AY233" s="15" t="s">
        <v>128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81</v>
      </c>
      <c r="BK233" s="228">
        <f>ROUND(I233*H233,2)</f>
        <v>0</v>
      </c>
      <c r="BL233" s="15" t="s">
        <v>612</v>
      </c>
      <c r="BM233" s="227" t="s">
        <v>757</v>
      </c>
    </row>
    <row r="234" s="2" customFormat="1" ht="16.5" customHeight="1">
      <c r="A234" s="36"/>
      <c r="B234" s="37"/>
      <c r="C234" s="216" t="s">
        <v>358</v>
      </c>
      <c r="D234" s="216" t="s">
        <v>130</v>
      </c>
      <c r="E234" s="217" t="s">
        <v>615</v>
      </c>
      <c r="F234" s="218" t="s">
        <v>616</v>
      </c>
      <c r="G234" s="219" t="s">
        <v>611</v>
      </c>
      <c r="H234" s="220">
        <v>1</v>
      </c>
      <c r="I234" s="221"/>
      <c r="J234" s="222">
        <f>ROUND(I234*H234,2)</f>
        <v>0</v>
      </c>
      <c r="K234" s="218" t="s">
        <v>134</v>
      </c>
      <c r="L234" s="42"/>
      <c r="M234" s="223" t="s">
        <v>1</v>
      </c>
      <c r="N234" s="224" t="s">
        <v>38</v>
      </c>
      <c r="O234" s="89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612</v>
      </c>
      <c r="AT234" s="227" t="s">
        <v>130</v>
      </c>
      <c r="AU234" s="227" t="s">
        <v>83</v>
      </c>
      <c r="AY234" s="15" t="s">
        <v>128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81</v>
      </c>
      <c r="BK234" s="228">
        <f>ROUND(I234*H234,2)</f>
        <v>0</v>
      </c>
      <c r="BL234" s="15" t="s">
        <v>612</v>
      </c>
      <c r="BM234" s="227" t="s">
        <v>758</v>
      </c>
    </row>
    <row r="235" s="2" customFormat="1" ht="21.75" customHeight="1">
      <c r="A235" s="36"/>
      <c r="B235" s="37"/>
      <c r="C235" s="216" t="s">
        <v>363</v>
      </c>
      <c r="D235" s="216" t="s">
        <v>130</v>
      </c>
      <c r="E235" s="217" t="s">
        <v>619</v>
      </c>
      <c r="F235" s="218" t="s">
        <v>620</v>
      </c>
      <c r="G235" s="219" t="s">
        <v>611</v>
      </c>
      <c r="H235" s="220">
        <v>1</v>
      </c>
      <c r="I235" s="221"/>
      <c r="J235" s="222">
        <f>ROUND(I235*H235,2)</f>
        <v>0</v>
      </c>
      <c r="K235" s="218" t="s">
        <v>134</v>
      </c>
      <c r="L235" s="42"/>
      <c r="M235" s="223" t="s">
        <v>1</v>
      </c>
      <c r="N235" s="224" t="s">
        <v>38</v>
      </c>
      <c r="O235" s="89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612</v>
      </c>
      <c r="AT235" s="227" t="s">
        <v>130</v>
      </c>
      <c r="AU235" s="227" t="s">
        <v>83</v>
      </c>
      <c r="AY235" s="15" t="s">
        <v>128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81</v>
      </c>
      <c r="BK235" s="228">
        <f>ROUND(I235*H235,2)</f>
        <v>0</v>
      </c>
      <c r="BL235" s="15" t="s">
        <v>612</v>
      </c>
      <c r="BM235" s="227" t="s">
        <v>759</v>
      </c>
    </row>
    <row r="236" s="2" customFormat="1" ht="21.75" customHeight="1">
      <c r="A236" s="36"/>
      <c r="B236" s="37"/>
      <c r="C236" s="216" t="s">
        <v>368</v>
      </c>
      <c r="D236" s="216" t="s">
        <v>130</v>
      </c>
      <c r="E236" s="217" t="s">
        <v>623</v>
      </c>
      <c r="F236" s="218" t="s">
        <v>624</v>
      </c>
      <c r="G236" s="219" t="s">
        <v>611</v>
      </c>
      <c r="H236" s="220">
        <v>1</v>
      </c>
      <c r="I236" s="221"/>
      <c r="J236" s="222">
        <f>ROUND(I236*H236,2)</f>
        <v>0</v>
      </c>
      <c r="K236" s="218" t="s">
        <v>134</v>
      </c>
      <c r="L236" s="42"/>
      <c r="M236" s="223" t="s">
        <v>1</v>
      </c>
      <c r="N236" s="224" t="s">
        <v>38</v>
      </c>
      <c r="O236" s="89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612</v>
      </c>
      <c r="AT236" s="227" t="s">
        <v>130</v>
      </c>
      <c r="AU236" s="227" t="s">
        <v>83</v>
      </c>
      <c r="AY236" s="15" t="s">
        <v>128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81</v>
      </c>
      <c r="BK236" s="228">
        <f>ROUND(I236*H236,2)</f>
        <v>0</v>
      </c>
      <c r="BL236" s="15" t="s">
        <v>612</v>
      </c>
      <c r="BM236" s="227" t="s">
        <v>760</v>
      </c>
    </row>
    <row r="237" s="2" customFormat="1" ht="24.15" customHeight="1">
      <c r="A237" s="36"/>
      <c r="B237" s="37"/>
      <c r="C237" s="216" t="s">
        <v>373</v>
      </c>
      <c r="D237" s="216" t="s">
        <v>130</v>
      </c>
      <c r="E237" s="217" t="s">
        <v>627</v>
      </c>
      <c r="F237" s="218" t="s">
        <v>628</v>
      </c>
      <c r="G237" s="219" t="s">
        <v>611</v>
      </c>
      <c r="H237" s="220">
        <v>1</v>
      </c>
      <c r="I237" s="221"/>
      <c r="J237" s="222">
        <f>ROUND(I237*H237,2)</f>
        <v>0</v>
      </c>
      <c r="K237" s="218" t="s">
        <v>134</v>
      </c>
      <c r="L237" s="42"/>
      <c r="M237" s="223" t="s">
        <v>1</v>
      </c>
      <c r="N237" s="224" t="s">
        <v>38</v>
      </c>
      <c r="O237" s="89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612</v>
      </c>
      <c r="AT237" s="227" t="s">
        <v>130</v>
      </c>
      <c r="AU237" s="227" t="s">
        <v>83</v>
      </c>
      <c r="AY237" s="15" t="s">
        <v>128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81</v>
      </c>
      <c r="BK237" s="228">
        <f>ROUND(I237*H237,2)</f>
        <v>0</v>
      </c>
      <c r="BL237" s="15" t="s">
        <v>612</v>
      </c>
      <c r="BM237" s="227" t="s">
        <v>761</v>
      </c>
    </row>
    <row r="238" s="2" customFormat="1" ht="16.5" customHeight="1">
      <c r="A238" s="36"/>
      <c r="B238" s="37"/>
      <c r="C238" s="216" t="s">
        <v>379</v>
      </c>
      <c r="D238" s="216" t="s">
        <v>130</v>
      </c>
      <c r="E238" s="217" t="s">
        <v>631</v>
      </c>
      <c r="F238" s="218" t="s">
        <v>632</v>
      </c>
      <c r="G238" s="219" t="s">
        <v>611</v>
      </c>
      <c r="H238" s="220">
        <v>1</v>
      </c>
      <c r="I238" s="221"/>
      <c r="J238" s="222">
        <f>ROUND(I238*H238,2)</f>
        <v>0</v>
      </c>
      <c r="K238" s="218" t="s">
        <v>134</v>
      </c>
      <c r="L238" s="42"/>
      <c r="M238" s="223" t="s">
        <v>1</v>
      </c>
      <c r="N238" s="224" t="s">
        <v>38</v>
      </c>
      <c r="O238" s="89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612</v>
      </c>
      <c r="AT238" s="227" t="s">
        <v>130</v>
      </c>
      <c r="AU238" s="227" t="s">
        <v>83</v>
      </c>
      <c r="AY238" s="15" t="s">
        <v>128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81</v>
      </c>
      <c r="BK238" s="228">
        <f>ROUND(I238*H238,2)</f>
        <v>0</v>
      </c>
      <c r="BL238" s="15" t="s">
        <v>612</v>
      </c>
      <c r="BM238" s="227" t="s">
        <v>762</v>
      </c>
    </row>
    <row r="239" s="12" customFormat="1" ht="22.8" customHeight="1">
      <c r="A239" s="12"/>
      <c r="B239" s="200"/>
      <c r="C239" s="201"/>
      <c r="D239" s="202" t="s">
        <v>72</v>
      </c>
      <c r="E239" s="214" t="s">
        <v>634</v>
      </c>
      <c r="F239" s="214" t="s">
        <v>635</v>
      </c>
      <c r="G239" s="201"/>
      <c r="H239" s="201"/>
      <c r="I239" s="204"/>
      <c r="J239" s="215">
        <f>BK239</f>
        <v>0</v>
      </c>
      <c r="K239" s="201"/>
      <c r="L239" s="206"/>
      <c r="M239" s="207"/>
      <c r="N239" s="208"/>
      <c r="O239" s="208"/>
      <c r="P239" s="209">
        <f>SUM(P240:P241)</f>
        <v>0</v>
      </c>
      <c r="Q239" s="208"/>
      <c r="R239" s="209">
        <f>SUM(R240:R241)</f>
        <v>0</v>
      </c>
      <c r="S239" s="208"/>
      <c r="T239" s="210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1" t="s">
        <v>155</v>
      </c>
      <c r="AT239" s="212" t="s">
        <v>72</v>
      </c>
      <c r="AU239" s="212" t="s">
        <v>81</v>
      </c>
      <c r="AY239" s="211" t="s">
        <v>128</v>
      </c>
      <c r="BK239" s="213">
        <f>SUM(BK240:BK241)</f>
        <v>0</v>
      </c>
    </row>
    <row r="240" s="2" customFormat="1" ht="16.5" customHeight="1">
      <c r="A240" s="36"/>
      <c r="B240" s="37"/>
      <c r="C240" s="216" t="s">
        <v>385</v>
      </c>
      <c r="D240" s="216" t="s">
        <v>130</v>
      </c>
      <c r="E240" s="217" t="s">
        <v>637</v>
      </c>
      <c r="F240" s="218" t="s">
        <v>638</v>
      </c>
      <c r="G240" s="219" t="s">
        <v>611</v>
      </c>
      <c r="H240" s="220">
        <v>1</v>
      </c>
      <c r="I240" s="221"/>
      <c r="J240" s="222">
        <f>ROUND(I240*H240,2)</f>
        <v>0</v>
      </c>
      <c r="K240" s="218" t="s">
        <v>134</v>
      </c>
      <c r="L240" s="42"/>
      <c r="M240" s="223" t="s">
        <v>1</v>
      </c>
      <c r="N240" s="224" t="s">
        <v>38</v>
      </c>
      <c r="O240" s="89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612</v>
      </c>
      <c r="AT240" s="227" t="s">
        <v>130</v>
      </c>
      <c r="AU240" s="227" t="s">
        <v>83</v>
      </c>
      <c r="AY240" s="15" t="s">
        <v>128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81</v>
      </c>
      <c r="BK240" s="228">
        <f>ROUND(I240*H240,2)</f>
        <v>0</v>
      </c>
      <c r="BL240" s="15" t="s">
        <v>612</v>
      </c>
      <c r="BM240" s="227" t="s">
        <v>763</v>
      </c>
    </row>
    <row r="241" s="2" customFormat="1" ht="16.5" customHeight="1">
      <c r="A241" s="36"/>
      <c r="B241" s="37"/>
      <c r="C241" s="216" t="s">
        <v>390</v>
      </c>
      <c r="D241" s="216" t="s">
        <v>130</v>
      </c>
      <c r="E241" s="217" t="s">
        <v>641</v>
      </c>
      <c r="F241" s="218" t="s">
        <v>642</v>
      </c>
      <c r="G241" s="219" t="s">
        <v>322</v>
      </c>
      <c r="H241" s="220">
        <v>1</v>
      </c>
      <c r="I241" s="221"/>
      <c r="J241" s="222">
        <f>ROUND(I241*H241,2)</f>
        <v>0</v>
      </c>
      <c r="K241" s="218" t="s">
        <v>134</v>
      </c>
      <c r="L241" s="42"/>
      <c r="M241" s="223" t="s">
        <v>1</v>
      </c>
      <c r="N241" s="224" t="s">
        <v>38</v>
      </c>
      <c r="O241" s="89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612</v>
      </c>
      <c r="AT241" s="227" t="s">
        <v>130</v>
      </c>
      <c r="AU241" s="227" t="s">
        <v>83</v>
      </c>
      <c r="AY241" s="15" t="s">
        <v>128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81</v>
      </c>
      <c r="BK241" s="228">
        <f>ROUND(I241*H241,2)</f>
        <v>0</v>
      </c>
      <c r="BL241" s="15" t="s">
        <v>612</v>
      </c>
      <c r="BM241" s="227" t="s">
        <v>764</v>
      </c>
    </row>
    <row r="242" s="12" customFormat="1" ht="22.8" customHeight="1">
      <c r="A242" s="12"/>
      <c r="B242" s="200"/>
      <c r="C242" s="201"/>
      <c r="D242" s="202" t="s">
        <v>72</v>
      </c>
      <c r="E242" s="214" t="s">
        <v>644</v>
      </c>
      <c r="F242" s="214" t="s">
        <v>645</v>
      </c>
      <c r="G242" s="201"/>
      <c r="H242" s="201"/>
      <c r="I242" s="204"/>
      <c r="J242" s="215">
        <f>BK242</f>
        <v>0</v>
      </c>
      <c r="K242" s="201"/>
      <c r="L242" s="206"/>
      <c r="M242" s="207"/>
      <c r="N242" s="208"/>
      <c r="O242" s="208"/>
      <c r="P242" s="209">
        <f>P243</f>
        <v>0</v>
      </c>
      <c r="Q242" s="208"/>
      <c r="R242" s="209">
        <f>R243</f>
        <v>0</v>
      </c>
      <c r="S242" s="208"/>
      <c r="T242" s="210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1" t="s">
        <v>155</v>
      </c>
      <c r="AT242" s="212" t="s">
        <v>72</v>
      </c>
      <c r="AU242" s="212" t="s">
        <v>81</v>
      </c>
      <c r="AY242" s="211" t="s">
        <v>128</v>
      </c>
      <c r="BK242" s="213">
        <f>BK243</f>
        <v>0</v>
      </c>
    </row>
    <row r="243" s="2" customFormat="1" ht="16.5" customHeight="1">
      <c r="A243" s="36"/>
      <c r="B243" s="37"/>
      <c r="C243" s="216" t="s">
        <v>396</v>
      </c>
      <c r="D243" s="216" t="s">
        <v>130</v>
      </c>
      <c r="E243" s="217" t="s">
        <v>647</v>
      </c>
      <c r="F243" s="218" t="s">
        <v>648</v>
      </c>
      <c r="G243" s="219" t="s">
        <v>611</v>
      </c>
      <c r="H243" s="220">
        <v>6</v>
      </c>
      <c r="I243" s="221"/>
      <c r="J243" s="222">
        <f>ROUND(I243*H243,2)</f>
        <v>0</v>
      </c>
      <c r="K243" s="218" t="s">
        <v>134</v>
      </c>
      <c r="L243" s="42"/>
      <c r="M243" s="223" t="s">
        <v>1</v>
      </c>
      <c r="N243" s="224" t="s">
        <v>38</v>
      </c>
      <c r="O243" s="89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612</v>
      </c>
      <c r="AT243" s="227" t="s">
        <v>130</v>
      </c>
      <c r="AU243" s="227" t="s">
        <v>83</v>
      </c>
      <c r="AY243" s="15" t="s">
        <v>128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81</v>
      </c>
      <c r="BK243" s="228">
        <f>ROUND(I243*H243,2)</f>
        <v>0</v>
      </c>
      <c r="BL243" s="15" t="s">
        <v>612</v>
      </c>
      <c r="BM243" s="227" t="s">
        <v>765</v>
      </c>
    </row>
    <row r="244" s="12" customFormat="1" ht="22.8" customHeight="1">
      <c r="A244" s="12"/>
      <c r="B244" s="200"/>
      <c r="C244" s="201"/>
      <c r="D244" s="202" t="s">
        <v>72</v>
      </c>
      <c r="E244" s="214" t="s">
        <v>650</v>
      </c>
      <c r="F244" s="214" t="s">
        <v>651</v>
      </c>
      <c r="G244" s="201"/>
      <c r="H244" s="201"/>
      <c r="I244" s="204"/>
      <c r="J244" s="215">
        <f>BK244</f>
        <v>0</v>
      </c>
      <c r="K244" s="201"/>
      <c r="L244" s="206"/>
      <c r="M244" s="207"/>
      <c r="N244" s="208"/>
      <c r="O244" s="208"/>
      <c r="P244" s="209">
        <f>P245</f>
        <v>0</v>
      </c>
      <c r="Q244" s="208"/>
      <c r="R244" s="209">
        <f>R245</f>
        <v>0</v>
      </c>
      <c r="S244" s="208"/>
      <c r="T244" s="210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1" t="s">
        <v>155</v>
      </c>
      <c r="AT244" s="212" t="s">
        <v>72</v>
      </c>
      <c r="AU244" s="212" t="s">
        <v>81</v>
      </c>
      <c r="AY244" s="211" t="s">
        <v>128</v>
      </c>
      <c r="BK244" s="213">
        <f>BK245</f>
        <v>0</v>
      </c>
    </row>
    <row r="245" s="2" customFormat="1" ht="16.5" customHeight="1">
      <c r="A245" s="36"/>
      <c r="B245" s="37"/>
      <c r="C245" s="216" t="s">
        <v>402</v>
      </c>
      <c r="D245" s="216" t="s">
        <v>130</v>
      </c>
      <c r="E245" s="217" t="s">
        <v>653</v>
      </c>
      <c r="F245" s="218" t="s">
        <v>654</v>
      </c>
      <c r="G245" s="219" t="s">
        <v>611</v>
      </c>
      <c r="H245" s="220">
        <v>1</v>
      </c>
      <c r="I245" s="221"/>
      <c r="J245" s="222">
        <f>ROUND(I245*H245,2)</f>
        <v>0</v>
      </c>
      <c r="K245" s="218" t="s">
        <v>134</v>
      </c>
      <c r="L245" s="42"/>
      <c r="M245" s="223" t="s">
        <v>1</v>
      </c>
      <c r="N245" s="224" t="s">
        <v>38</v>
      </c>
      <c r="O245" s="89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7" t="s">
        <v>612</v>
      </c>
      <c r="AT245" s="227" t="s">
        <v>130</v>
      </c>
      <c r="AU245" s="227" t="s">
        <v>83</v>
      </c>
      <c r="AY245" s="15" t="s">
        <v>128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5" t="s">
        <v>81</v>
      </c>
      <c r="BK245" s="228">
        <f>ROUND(I245*H245,2)</f>
        <v>0</v>
      </c>
      <c r="BL245" s="15" t="s">
        <v>612</v>
      </c>
      <c r="BM245" s="227" t="s">
        <v>766</v>
      </c>
    </row>
    <row r="246" s="12" customFormat="1" ht="22.8" customHeight="1">
      <c r="A246" s="12"/>
      <c r="B246" s="200"/>
      <c r="C246" s="201"/>
      <c r="D246" s="202" t="s">
        <v>72</v>
      </c>
      <c r="E246" s="214" t="s">
        <v>656</v>
      </c>
      <c r="F246" s="214" t="s">
        <v>657</v>
      </c>
      <c r="G246" s="201"/>
      <c r="H246" s="201"/>
      <c r="I246" s="204"/>
      <c r="J246" s="215">
        <f>BK246</f>
        <v>0</v>
      </c>
      <c r="K246" s="201"/>
      <c r="L246" s="206"/>
      <c r="M246" s="207"/>
      <c r="N246" s="208"/>
      <c r="O246" s="208"/>
      <c r="P246" s="209">
        <f>SUM(P247:P248)</f>
        <v>0</v>
      </c>
      <c r="Q246" s="208"/>
      <c r="R246" s="209">
        <f>SUM(R247:R248)</f>
        <v>0</v>
      </c>
      <c r="S246" s="208"/>
      <c r="T246" s="210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1" t="s">
        <v>155</v>
      </c>
      <c r="AT246" s="212" t="s">
        <v>72</v>
      </c>
      <c r="AU246" s="212" t="s">
        <v>81</v>
      </c>
      <c r="AY246" s="211" t="s">
        <v>128</v>
      </c>
      <c r="BK246" s="213">
        <f>SUM(BK247:BK248)</f>
        <v>0</v>
      </c>
    </row>
    <row r="247" s="2" customFormat="1" ht="16.5" customHeight="1">
      <c r="A247" s="36"/>
      <c r="B247" s="37"/>
      <c r="C247" s="216" t="s">
        <v>407</v>
      </c>
      <c r="D247" s="216" t="s">
        <v>130</v>
      </c>
      <c r="E247" s="217" t="s">
        <v>659</v>
      </c>
      <c r="F247" s="218" t="s">
        <v>660</v>
      </c>
      <c r="G247" s="219" t="s">
        <v>661</v>
      </c>
      <c r="H247" s="220">
        <v>1</v>
      </c>
      <c r="I247" s="221"/>
      <c r="J247" s="222">
        <f>ROUND(I247*H247,2)</f>
        <v>0</v>
      </c>
      <c r="K247" s="218" t="s">
        <v>134</v>
      </c>
      <c r="L247" s="42"/>
      <c r="M247" s="223" t="s">
        <v>1</v>
      </c>
      <c r="N247" s="224" t="s">
        <v>38</v>
      </c>
      <c r="O247" s="89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7" t="s">
        <v>612</v>
      </c>
      <c r="AT247" s="227" t="s">
        <v>130</v>
      </c>
      <c r="AU247" s="227" t="s">
        <v>83</v>
      </c>
      <c r="AY247" s="15" t="s">
        <v>128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5" t="s">
        <v>81</v>
      </c>
      <c r="BK247" s="228">
        <f>ROUND(I247*H247,2)</f>
        <v>0</v>
      </c>
      <c r="BL247" s="15" t="s">
        <v>612</v>
      </c>
      <c r="BM247" s="227" t="s">
        <v>767</v>
      </c>
    </row>
    <row r="248" s="2" customFormat="1">
      <c r="A248" s="36"/>
      <c r="B248" s="37"/>
      <c r="C248" s="38"/>
      <c r="D248" s="231" t="s">
        <v>143</v>
      </c>
      <c r="E248" s="38"/>
      <c r="F248" s="241" t="s">
        <v>663</v>
      </c>
      <c r="G248" s="38"/>
      <c r="H248" s="38"/>
      <c r="I248" s="242"/>
      <c r="J248" s="38"/>
      <c r="K248" s="38"/>
      <c r="L248" s="42"/>
      <c r="M248" s="243"/>
      <c r="N248" s="244"/>
      <c r="O248" s="89"/>
      <c r="P248" s="89"/>
      <c r="Q248" s="89"/>
      <c r="R248" s="89"/>
      <c r="S248" s="89"/>
      <c r="T248" s="90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143</v>
      </c>
      <c r="AU248" s="15" t="s">
        <v>83</v>
      </c>
    </row>
    <row r="249" s="12" customFormat="1" ht="22.8" customHeight="1">
      <c r="A249" s="12"/>
      <c r="B249" s="200"/>
      <c r="C249" s="201"/>
      <c r="D249" s="202" t="s">
        <v>72</v>
      </c>
      <c r="E249" s="214" t="s">
        <v>664</v>
      </c>
      <c r="F249" s="214" t="s">
        <v>665</v>
      </c>
      <c r="G249" s="201"/>
      <c r="H249" s="201"/>
      <c r="I249" s="204"/>
      <c r="J249" s="215">
        <f>BK249</f>
        <v>0</v>
      </c>
      <c r="K249" s="201"/>
      <c r="L249" s="206"/>
      <c r="M249" s="207"/>
      <c r="N249" s="208"/>
      <c r="O249" s="208"/>
      <c r="P249" s="209">
        <f>P250</f>
        <v>0</v>
      </c>
      <c r="Q249" s="208"/>
      <c r="R249" s="209">
        <f>R250</f>
        <v>0</v>
      </c>
      <c r="S249" s="208"/>
      <c r="T249" s="210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1" t="s">
        <v>155</v>
      </c>
      <c r="AT249" s="212" t="s">
        <v>72</v>
      </c>
      <c r="AU249" s="212" t="s">
        <v>81</v>
      </c>
      <c r="AY249" s="211" t="s">
        <v>128</v>
      </c>
      <c r="BK249" s="213">
        <f>BK250</f>
        <v>0</v>
      </c>
    </row>
    <row r="250" s="2" customFormat="1" ht="21.75" customHeight="1">
      <c r="A250" s="36"/>
      <c r="B250" s="37"/>
      <c r="C250" s="216" t="s">
        <v>313</v>
      </c>
      <c r="D250" s="216" t="s">
        <v>130</v>
      </c>
      <c r="E250" s="217" t="s">
        <v>667</v>
      </c>
      <c r="F250" s="218" t="s">
        <v>668</v>
      </c>
      <c r="G250" s="219" t="s">
        <v>611</v>
      </c>
      <c r="H250" s="220">
        <v>1</v>
      </c>
      <c r="I250" s="221"/>
      <c r="J250" s="222">
        <f>ROUND(I250*H250,2)</f>
        <v>0</v>
      </c>
      <c r="K250" s="218" t="s">
        <v>134</v>
      </c>
      <c r="L250" s="42"/>
      <c r="M250" s="255" t="s">
        <v>1</v>
      </c>
      <c r="N250" s="256" t="s">
        <v>38</v>
      </c>
      <c r="O250" s="257"/>
      <c r="P250" s="258">
        <f>O250*H250</f>
        <v>0</v>
      </c>
      <c r="Q250" s="258">
        <v>0</v>
      </c>
      <c r="R250" s="258">
        <f>Q250*H250</f>
        <v>0</v>
      </c>
      <c r="S250" s="258">
        <v>0</v>
      </c>
      <c r="T250" s="259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7" t="s">
        <v>612</v>
      </c>
      <c r="AT250" s="227" t="s">
        <v>130</v>
      </c>
      <c r="AU250" s="227" t="s">
        <v>83</v>
      </c>
      <c r="AY250" s="15" t="s">
        <v>128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5" t="s">
        <v>81</v>
      </c>
      <c r="BK250" s="228">
        <f>ROUND(I250*H250,2)</f>
        <v>0</v>
      </c>
      <c r="BL250" s="15" t="s">
        <v>612</v>
      </c>
      <c r="BM250" s="227" t="s">
        <v>768</v>
      </c>
    </row>
    <row r="251" s="2" customFormat="1" ht="6.96" customHeight="1">
      <c r="A251" s="36"/>
      <c r="B251" s="64"/>
      <c r="C251" s="65"/>
      <c r="D251" s="65"/>
      <c r="E251" s="65"/>
      <c r="F251" s="65"/>
      <c r="G251" s="65"/>
      <c r="H251" s="65"/>
      <c r="I251" s="65"/>
      <c r="J251" s="65"/>
      <c r="K251" s="65"/>
      <c r="L251" s="42"/>
      <c r="M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</row>
  </sheetData>
  <sheetProtection sheet="1" autoFilter="0" formatColumns="0" formatRows="0" objects="1" scenarios="1" spinCount="100000" saltValue="dcJklAaK/XSKujgt0vc6yeJiSUeVWHP/OfeWwX9yqw8+UpWCQ8iaigrFYnMDeUwXX7aGWTnMottFi3p3paWAGw==" hashValue="3KI2VuQjLHNL+dCbABIKC/+ospTa4nsDRQXeOm+25WhES9UQ2Y9wMT3LyP0QorH+HQd24JU205pOFQJW/H0WeQ==" algorithmName="SHA-512" password="CC35"/>
  <autoFilter ref="C131:K250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2024-09-24T08:55:56Z</dcterms:created>
  <dcterms:modified xsi:type="dcterms:W3CDTF">2024-09-24T08:55:59Z</dcterms:modified>
</cp:coreProperties>
</file>